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23145" yWindow="705" windowWidth="23250" windowHeight="12570"/>
  </bookViews>
  <sheets>
    <sheet name="Önellenőrzési pótlék" sheetId="2" r:id="rId1"/>
  </sheets>
  <definedNames>
    <definedName name="_xlnm.Print_Area" localSheetId="0">'Önellenőrzési pótlék'!$B$1:$J$79</definedName>
  </definedNames>
  <calcPr calcId="191029"/>
</workbook>
</file>

<file path=xl/calcChain.xml><?xml version="1.0" encoding="utf-8"?>
<calcChain xmlns="http://schemas.openxmlformats.org/spreadsheetml/2006/main">
  <c r="D77" i="2" l="1"/>
  <c r="E77" i="2"/>
  <c r="H77" i="2"/>
  <c r="I77" i="2"/>
  <c r="C77" i="2"/>
  <c r="G76" i="2"/>
  <c r="G77" i="2" s="1"/>
  <c r="F76" i="2"/>
  <c r="I71" i="2"/>
  <c r="I72" i="2" s="1"/>
  <c r="I55" i="2"/>
  <c r="I56" i="2" s="1"/>
  <c r="G60" i="2"/>
  <c r="G61" i="2"/>
  <c r="G62" i="2"/>
  <c r="G63" i="2"/>
  <c r="G64" i="2"/>
  <c r="G65" i="2"/>
  <c r="G66" i="2"/>
  <c r="G67" i="2"/>
  <c r="G68" i="2"/>
  <c r="G69" i="2"/>
  <c r="G70" i="2"/>
  <c r="G59" i="2"/>
  <c r="E71" i="2"/>
  <c r="G44" i="2"/>
  <c r="G45" i="2"/>
  <c r="G46" i="2"/>
  <c r="G47" i="2"/>
  <c r="G48" i="2"/>
  <c r="G49" i="2"/>
  <c r="G50" i="2"/>
  <c r="G51" i="2"/>
  <c r="G52" i="2"/>
  <c r="G53" i="2"/>
  <c r="G54" i="2"/>
  <c r="G43" i="2"/>
  <c r="E55" i="2"/>
  <c r="I39" i="2"/>
  <c r="I40" i="2" s="1"/>
  <c r="I20" i="2"/>
  <c r="I24" i="2" s="1"/>
  <c r="G28" i="2"/>
  <c r="G29" i="2"/>
  <c r="G30" i="2"/>
  <c r="G31" i="2"/>
  <c r="G32" i="2"/>
  <c r="G33" i="2"/>
  <c r="G34" i="2"/>
  <c r="G35" i="2"/>
  <c r="G36" i="2"/>
  <c r="G37" i="2"/>
  <c r="G38" i="2"/>
  <c r="G27" i="2"/>
  <c r="E39" i="2"/>
  <c r="G23" i="2"/>
  <c r="G22" i="2"/>
  <c r="G9" i="2"/>
  <c r="G10" i="2"/>
  <c r="G11" i="2"/>
  <c r="G12" i="2"/>
  <c r="G13" i="2"/>
  <c r="G14" i="2"/>
  <c r="G15" i="2"/>
  <c r="G16" i="2"/>
  <c r="G17" i="2"/>
  <c r="G18" i="2"/>
  <c r="G19" i="2"/>
  <c r="G8" i="2"/>
  <c r="E20" i="2"/>
  <c r="F23" i="2"/>
  <c r="H71" i="2"/>
  <c r="H72" i="2" s="1"/>
  <c r="D71" i="2"/>
  <c r="C71" i="2"/>
  <c r="F70" i="2"/>
  <c r="F69" i="2"/>
  <c r="F68" i="2"/>
  <c r="F67" i="2"/>
  <c r="F66" i="2"/>
  <c r="F65" i="2"/>
  <c r="F64" i="2"/>
  <c r="F63" i="2"/>
  <c r="F62" i="2"/>
  <c r="F61" i="2"/>
  <c r="F60" i="2"/>
  <c r="F59" i="2"/>
  <c r="H55" i="2"/>
  <c r="H56" i="2" s="1"/>
  <c r="D55" i="2"/>
  <c r="C55" i="2"/>
  <c r="F54" i="2"/>
  <c r="F53" i="2"/>
  <c r="F52" i="2"/>
  <c r="F51" i="2"/>
  <c r="F50" i="2"/>
  <c r="F49" i="2"/>
  <c r="F48" i="2"/>
  <c r="F47" i="2"/>
  <c r="F46" i="2"/>
  <c r="F45" i="2"/>
  <c r="F44" i="2"/>
  <c r="F43" i="2"/>
  <c r="H39" i="2"/>
  <c r="H40" i="2" s="1"/>
  <c r="D39" i="2"/>
  <c r="C39" i="2"/>
  <c r="F38" i="2"/>
  <c r="F37" i="2"/>
  <c r="F36" i="2"/>
  <c r="F35" i="2"/>
  <c r="F34" i="2"/>
  <c r="F33" i="2"/>
  <c r="F32" i="2"/>
  <c r="F31" i="2"/>
  <c r="F30" i="2"/>
  <c r="F29" i="2"/>
  <c r="F28" i="2"/>
  <c r="F27" i="2"/>
  <c r="F22" i="2"/>
  <c r="H20" i="2"/>
  <c r="D20" i="2"/>
  <c r="C20" i="2"/>
  <c r="F19" i="2"/>
  <c r="F18" i="2"/>
  <c r="F17" i="2"/>
  <c r="F16" i="2"/>
  <c r="F15" i="2"/>
  <c r="F14" i="2"/>
  <c r="F13" i="2"/>
  <c r="F12" i="2"/>
  <c r="F11" i="2"/>
  <c r="F10" i="2"/>
  <c r="F9" i="2"/>
  <c r="F8" i="2"/>
  <c r="I78" i="2" l="1"/>
  <c r="F77" i="2"/>
  <c r="G39" i="2"/>
  <c r="G71" i="2"/>
  <c r="G20" i="2"/>
  <c r="G55" i="2"/>
  <c r="F20" i="2"/>
  <c r="F39" i="2"/>
  <c r="H24" i="2"/>
  <c r="H78" i="2" s="1"/>
  <c r="F55" i="2"/>
  <c r="F71" i="2"/>
  <c r="F79" i="2" l="1"/>
  <c r="G79" i="2"/>
</calcChain>
</file>

<file path=xl/sharedStrings.xml><?xml version="1.0" encoding="utf-8"?>
<sst xmlns="http://schemas.openxmlformats.org/spreadsheetml/2006/main" count="111" uniqueCount="39">
  <si>
    <t>2024. év</t>
  </si>
  <si>
    <t>január</t>
  </si>
  <si>
    <t>február</t>
  </si>
  <si>
    <t>március</t>
  </si>
  <si>
    <t>május</t>
  </si>
  <si>
    <t>június</t>
  </si>
  <si>
    <t>július</t>
  </si>
  <si>
    <t>augusztus</t>
  </si>
  <si>
    <t>szeptember</t>
  </si>
  <si>
    <t>október</t>
  </si>
  <si>
    <t>november</t>
  </si>
  <si>
    <t>Igényelt összeg</t>
  </si>
  <si>
    <t>Módosított igénylés</t>
  </si>
  <si>
    <t>Különbözet</t>
  </si>
  <si>
    <t>április</t>
  </si>
  <si>
    <t>december</t>
  </si>
  <si>
    <t>Összesen:</t>
  </si>
  <si>
    <t>Kezdő nap</t>
  </si>
  <si>
    <t>2024. év mindösszesen:</t>
  </si>
  <si>
    <t>Sikerdíj: 2024.02.01-02.29</t>
  </si>
  <si>
    <t>2023. év</t>
  </si>
  <si>
    <t>2022. év</t>
  </si>
  <si>
    <t>2023. év mindösszesen:</t>
  </si>
  <si>
    <t>2022. év mindösszesen:</t>
  </si>
  <si>
    <t>2021. év</t>
  </si>
  <si>
    <t>2021. év mindösszesen:</t>
  </si>
  <si>
    <t>Sikerdíj: 2024.08.01-08.31</t>
  </si>
  <si>
    <t>Önellenőrzési pótlék összege (2025. augusztus 1-ig)</t>
  </si>
  <si>
    <t xml:space="preserve">Módosított igénylés </t>
  </si>
  <si>
    <t xml:space="preserve">Különbözet </t>
  </si>
  <si>
    <t xml:space="preserve">Önellenőrzési pótlék összege (2025. augusztus 1-ig) </t>
  </si>
  <si>
    <t>2020. év</t>
  </si>
  <si>
    <t>Felülvizsgálatkor megállapított különbözet:</t>
  </si>
  <si>
    <t>Önellenőrzési pótlék összesen:</t>
  </si>
  <si>
    <t>2020. év mindösszesen:</t>
  </si>
  <si>
    <t>Kornisné Központ</t>
  </si>
  <si>
    <t>Tiszavasvári, Vasvári Pál utca 87.</t>
  </si>
  <si>
    <t>adatok Ft-ban</t>
  </si>
  <si>
    <t>Kimutatás az önellenőrzési pótlékok összegeiről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</si>
</sst>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3" fontId="2" fillId="0" borderId="1" xfId="0" applyNumberFormat="1" applyFont="1" applyBorder="1"/>
    <xf numFmtId="0" fontId="0" fillId="0" borderId="5" xfId="0" applyBorder="1"/>
    <xf numFmtId="14" fontId="0" fillId="0" borderId="6" xfId="0" applyNumberFormat="1" applyBorder="1" applyAlignment="1">
      <alignment horizontal="center"/>
    </xf>
    <xf numFmtId="0" fontId="3" fillId="0" borderId="5" xfId="0" applyFont="1" applyBorder="1"/>
    <xf numFmtId="0" fontId="0" fillId="0" borderId="6" xfId="0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3" fontId="3" fillId="0" borderId="8" xfId="0" applyNumberFormat="1" applyFont="1" applyBorder="1"/>
    <xf numFmtId="0" fontId="0" fillId="0" borderId="9" xfId="0" applyBorder="1" applyAlignment="1">
      <alignment horizontal="center"/>
    </xf>
    <xf numFmtId="0" fontId="2" fillId="0" borderId="5" xfId="0" applyFont="1" applyBorder="1"/>
    <xf numFmtId="3" fontId="0" fillId="2" borderId="1" xfId="0" applyNumberFormat="1" applyFill="1" applyBorder="1"/>
    <xf numFmtId="0" fontId="3" fillId="0" borderId="0" xfId="0" applyFont="1"/>
    <xf numFmtId="3" fontId="0" fillId="0" borderId="10" xfId="0" applyNumberFormat="1" applyBorder="1"/>
    <xf numFmtId="0" fontId="0" fillId="0" borderId="10" xfId="0" applyBorder="1"/>
    <xf numFmtId="3" fontId="2" fillId="2" borderId="1" xfId="0" applyNumberFormat="1" applyFont="1" applyFill="1" applyBorder="1"/>
    <xf numFmtId="3" fontId="0" fillId="0" borderId="3" xfId="0" applyNumberFormat="1" applyBorder="1"/>
    <xf numFmtId="14" fontId="0" fillId="0" borderId="4" xfId="0" applyNumberFormat="1" applyBorder="1" applyAlignment="1">
      <alignment horizontal="center"/>
    </xf>
    <xf numFmtId="0" fontId="0" fillId="0" borderId="8" xfId="0" applyBorder="1"/>
    <xf numFmtId="3" fontId="0" fillId="0" borderId="8" xfId="0" applyNumberFormat="1" applyBorder="1"/>
    <xf numFmtId="14" fontId="0" fillId="0" borderId="9" xfId="0" applyNumberFormat="1" applyBorder="1" applyAlignment="1">
      <alignment horizontal="center"/>
    </xf>
    <xf numFmtId="3" fontId="3" fillId="2" borderId="8" xfId="0" applyNumberFormat="1" applyFont="1" applyFill="1" applyBorder="1"/>
    <xf numFmtId="3" fontId="3" fillId="2" borderId="3" xfId="0" applyNumberFormat="1" applyFont="1" applyFill="1" applyBorder="1"/>
    <xf numFmtId="0" fontId="1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0" xfId="0" applyFont="1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79"/>
  <sheetViews>
    <sheetView tabSelected="1" view="pageBreakPreview" topLeftCell="A64" zoomScale="85" zoomScaleNormal="100" zoomScaleSheetLayoutView="85" workbookViewId="0">
      <selection activeCell="Q16" sqref="Q16"/>
    </sheetView>
  </sheetViews>
  <sheetFormatPr defaultRowHeight="15" x14ac:dyDescent="0.25"/>
  <cols>
    <col min="2" max="2" width="29.7109375" customWidth="1"/>
    <col min="3" max="3" width="16.7109375" customWidth="1"/>
    <col min="4" max="4" width="19" hidden="1" customWidth="1"/>
    <col min="5" max="5" width="20.140625" customWidth="1"/>
    <col min="6" max="6" width="16.28515625" hidden="1" customWidth="1"/>
    <col min="7" max="7" width="16.140625" customWidth="1"/>
    <col min="8" max="8" width="0.140625" hidden="1" customWidth="1"/>
    <col min="9" max="9" width="29" customWidth="1"/>
    <col min="10" max="10" width="15.140625" style="2" customWidth="1"/>
    <col min="11" max="11" width="3.140625" customWidth="1"/>
    <col min="12" max="12" width="16.85546875" customWidth="1"/>
    <col min="13" max="13" width="10.85546875" customWidth="1"/>
    <col min="14" max="14" width="22.85546875" customWidth="1"/>
  </cols>
  <sheetData>
    <row r="1" spans="2:12" x14ac:dyDescent="0.25">
      <c r="B1" s="17" t="s">
        <v>35</v>
      </c>
    </row>
    <row r="2" spans="2:12" x14ac:dyDescent="0.25">
      <c r="B2" s="38" t="s">
        <v>36</v>
      </c>
      <c r="C2" s="38"/>
    </row>
    <row r="5" spans="2:12" ht="15.75" x14ac:dyDescent="0.25">
      <c r="B5" s="33" t="s">
        <v>38</v>
      </c>
      <c r="C5" s="33"/>
      <c r="D5" s="33"/>
      <c r="E5" s="33"/>
      <c r="F5" s="33"/>
      <c r="G5" s="33"/>
      <c r="H5" s="33"/>
      <c r="I5" s="33"/>
      <c r="J5" s="33"/>
    </row>
    <row r="6" spans="2:12" ht="15.75" thickBot="1" x14ac:dyDescent="0.3">
      <c r="E6" s="3"/>
      <c r="F6" s="3"/>
      <c r="G6" s="3"/>
      <c r="H6" s="3"/>
      <c r="I6" s="28" t="s">
        <v>37</v>
      </c>
    </row>
    <row r="7" spans="2:12" ht="30.75" customHeight="1" x14ac:dyDescent="0.25">
      <c r="B7" s="29" t="s">
        <v>0</v>
      </c>
      <c r="C7" s="30" t="s">
        <v>11</v>
      </c>
      <c r="D7" s="30" t="s">
        <v>12</v>
      </c>
      <c r="E7" s="30" t="s">
        <v>28</v>
      </c>
      <c r="F7" s="30" t="s">
        <v>13</v>
      </c>
      <c r="G7" s="30" t="s">
        <v>29</v>
      </c>
      <c r="H7" s="31" t="s">
        <v>27</v>
      </c>
      <c r="I7" s="31" t="s">
        <v>27</v>
      </c>
      <c r="J7" s="32" t="s">
        <v>17</v>
      </c>
    </row>
    <row r="8" spans="2:12" x14ac:dyDescent="0.25">
      <c r="B8" s="7" t="s">
        <v>1</v>
      </c>
      <c r="C8" s="5">
        <v>27793000</v>
      </c>
      <c r="D8" s="5">
        <v>12151888</v>
      </c>
      <c r="E8" s="5">
        <v>12152000</v>
      </c>
      <c r="F8" s="5">
        <f>D8-C8</f>
        <v>-15641112</v>
      </c>
      <c r="G8" s="5">
        <f>E8-C8</f>
        <v>-15641000</v>
      </c>
      <c r="H8" s="5">
        <v>1548310</v>
      </c>
      <c r="I8" s="18">
        <v>1548299</v>
      </c>
      <c r="J8" s="8">
        <v>45335</v>
      </c>
      <c r="L8" s="1"/>
    </row>
    <row r="9" spans="2:12" x14ac:dyDescent="0.25">
      <c r="B9" s="7" t="s">
        <v>2</v>
      </c>
      <c r="C9" s="5">
        <v>31086000</v>
      </c>
      <c r="D9" s="5">
        <v>13334367</v>
      </c>
      <c r="E9" s="5">
        <v>13334000</v>
      </c>
      <c r="F9" s="5">
        <f t="shared" ref="F9:F19" si="0">D9-C9</f>
        <v>-17751633</v>
      </c>
      <c r="G9" s="5">
        <f t="shared" ref="G9:G19" si="1">E9-C9</f>
        <v>-17752000</v>
      </c>
      <c r="H9" s="5">
        <v>1625691</v>
      </c>
      <c r="I9" s="18">
        <v>1625724</v>
      </c>
      <c r="J9" s="8">
        <v>45364</v>
      </c>
      <c r="L9" s="1"/>
    </row>
    <row r="10" spans="2:12" x14ac:dyDescent="0.25">
      <c r="B10" s="7" t="s">
        <v>3</v>
      </c>
      <c r="C10" s="5">
        <v>27897000</v>
      </c>
      <c r="D10" s="5">
        <v>13440184</v>
      </c>
      <c r="E10" s="5">
        <v>13440000</v>
      </c>
      <c r="F10" s="5">
        <f t="shared" si="0"/>
        <v>-14456816</v>
      </c>
      <c r="G10" s="5">
        <f t="shared" si="1"/>
        <v>-14457000</v>
      </c>
      <c r="H10" s="5">
        <v>1221309</v>
      </c>
      <c r="I10" s="18">
        <v>1221325</v>
      </c>
      <c r="J10" s="8">
        <v>45395</v>
      </c>
      <c r="L10" s="1"/>
    </row>
    <row r="11" spans="2:12" x14ac:dyDescent="0.25">
      <c r="B11" s="7" t="s">
        <v>14</v>
      </c>
      <c r="C11" s="5">
        <v>30474000</v>
      </c>
      <c r="D11" s="5">
        <v>15154870</v>
      </c>
      <c r="E11" s="5">
        <v>15155000</v>
      </c>
      <c r="F11" s="5">
        <f t="shared" si="0"/>
        <v>-15319130</v>
      </c>
      <c r="G11" s="5">
        <f t="shared" si="1"/>
        <v>-15319000</v>
      </c>
      <c r="H11" s="5">
        <v>1195962</v>
      </c>
      <c r="I11" s="18">
        <v>1192735</v>
      </c>
      <c r="J11" s="8">
        <v>45426</v>
      </c>
      <c r="L11" s="1"/>
    </row>
    <row r="12" spans="2:12" x14ac:dyDescent="0.25">
      <c r="B12" s="7" t="s">
        <v>4</v>
      </c>
      <c r="C12" s="5">
        <v>20227000</v>
      </c>
      <c r="D12" s="5">
        <v>10582088</v>
      </c>
      <c r="E12" s="5">
        <v>10582000</v>
      </c>
      <c r="F12" s="5">
        <f t="shared" si="0"/>
        <v>-9644912</v>
      </c>
      <c r="G12" s="5">
        <f t="shared" si="1"/>
        <v>-9645000</v>
      </c>
      <c r="H12" s="5">
        <v>694432</v>
      </c>
      <c r="I12" s="18">
        <v>694439</v>
      </c>
      <c r="J12" s="8">
        <v>45456</v>
      </c>
      <c r="L12" s="1"/>
    </row>
    <row r="13" spans="2:12" x14ac:dyDescent="0.25">
      <c r="B13" s="7" t="s">
        <v>5</v>
      </c>
      <c r="C13" s="5">
        <v>21619000</v>
      </c>
      <c r="D13" s="5">
        <v>10697785</v>
      </c>
      <c r="E13" s="5">
        <v>10698000</v>
      </c>
      <c r="F13" s="5">
        <f t="shared" si="0"/>
        <v>-10921215</v>
      </c>
      <c r="G13" s="5">
        <f t="shared" si="1"/>
        <v>-10921000</v>
      </c>
      <c r="H13" s="5">
        <v>724075</v>
      </c>
      <c r="I13" s="18">
        <v>724061</v>
      </c>
      <c r="J13" s="8">
        <v>45486</v>
      </c>
      <c r="L13" s="1"/>
    </row>
    <row r="14" spans="2:12" x14ac:dyDescent="0.25">
      <c r="B14" s="7" t="s">
        <v>6</v>
      </c>
      <c r="C14" s="5">
        <v>28114000</v>
      </c>
      <c r="D14" s="5">
        <v>12300454</v>
      </c>
      <c r="E14" s="5">
        <v>12300000</v>
      </c>
      <c r="F14" s="5">
        <f t="shared" si="0"/>
        <v>-15813546</v>
      </c>
      <c r="G14" s="5">
        <f t="shared" si="1"/>
        <v>-15814000</v>
      </c>
      <c r="H14" s="5">
        <v>958458</v>
      </c>
      <c r="I14" s="18">
        <v>958486</v>
      </c>
      <c r="J14" s="8">
        <v>45517</v>
      </c>
      <c r="L14" s="1"/>
    </row>
    <row r="15" spans="2:12" x14ac:dyDescent="0.25">
      <c r="B15" s="7" t="s">
        <v>7</v>
      </c>
      <c r="C15" s="5">
        <v>25669000</v>
      </c>
      <c r="D15" s="5">
        <v>11110351</v>
      </c>
      <c r="E15" s="5">
        <v>11110000</v>
      </c>
      <c r="F15" s="5">
        <f t="shared" si="0"/>
        <v>-14558649</v>
      </c>
      <c r="G15" s="5">
        <f t="shared" si="1"/>
        <v>-14559000</v>
      </c>
      <c r="H15" s="5">
        <v>801161</v>
      </c>
      <c r="I15" s="18">
        <v>801181</v>
      </c>
      <c r="J15" s="8">
        <v>45548</v>
      </c>
      <c r="L15" s="1"/>
    </row>
    <row r="16" spans="2:12" x14ac:dyDescent="0.25">
      <c r="B16" s="7" t="s">
        <v>8</v>
      </c>
      <c r="C16" s="5">
        <v>26874000</v>
      </c>
      <c r="D16" s="5">
        <v>11841422</v>
      </c>
      <c r="E16" s="5">
        <v>11841000</v>
      </c>
      <c r="F16" s="5">
        <f t="shared" si="0"/>
        <v>-15032578</v>
      </c>
      <c r="G16" s="5">
        <f t="shared" si="1"/>
        <v>-15033000</v>
      </c>
      <c r="H16" s="5">
        <v>748772</v>
      </c>
      <c r="I16" s="18">
        <v>748793</v>
      </c>
      <c r="J16" s="8">
        <v>45578</v>
      </c>
      <c r="L16" s="1"/>
    </row>
    <row r="17" spans="2:13" x14ac:dyDescent="0.25">
      <c r="B17" s="7" t="s">
        <v>9</v>
      </c>
      <c r="C17" s="5">
        <v>30845000</v>
      </c>
      <c r="D17" s="5">
        <v>13689948</v>
      </c>
      <c r="E17" s="5">
        <v>13690000</v>
      </c>
      <c r="F17" s="5">
        <f t="shared" si="0"/>
        <v>-17155052</v>
      </c>
      <c r="G17" s="5">
        <f t="shared" si="1"/>
        <v>-17155000</v>
      </c>
      <c r="H17" s="5">
        <v>758253</v>
      </c>
      <c r="I17" s="18">
        <v>758251</v>
      </c>
      <c r="J17" s="8">
        <v>45611</v>
      </c>
      <c r="L17" s="1"/>
    </row>
    <row r="18" spans="2:13" x14ac:dyDescent="0.25">
      <c r="B18" s="7" t="s">
        <v>10</v>
      </c>
      <c r="C18" s="5">
        <v>29119000</v>
      </c>
      <c r="D18" s="5">
        <v>12846222</v>
      </c>
      <c r="E18" s="5">
        <v>12846000</v>
      </c>
      <c r="F18" s="5">
        <f t="shared" si="0"/>
        <v>-16272778</v>
      </c>
      <c r="G18" s="5">
        <f t="shared" si="1"/>
        <v>-16273000</v>
      </c>
      <c r="H18" s="5">
        <v>641798</v>
      </c>
      <c r="I18" s="18">
        <v>641807</v>
      </c>
      <c r="J18" s="8">
        <v>45639</v>
      </c>
      <c r="L18" s="1"/>
    </row>
    <row r="19" spans="2:13" x14ac:dyDescent="0.25">
      <c r="B19" s="7" t="s">
        <v>15</v>
      </c>
      <c r="C19" s="5">
        <v>26621000</v>
      </c>
      <c r="D19" s="5">
        <v>11839018</v>
      </c>
      <c r="E19" s="5">
        <v>11839000</v>
      </c>
      <c r="F19" s="5">
        <f t="shared" si="0"/>
        <v>-14781982</v>
      </c>
      <c r="G19" s="5">
        <f t="shared" si="1"/>
        <v>-14782000</v>
      </c>
      <c r="H19" s="5">
        <v>502587</v>
      </c>
      <c r="I19" s="18">
        <v>502588</v>
      </c>
      <c r="J19" s="8">
        <v>45671</v>
      </c>
      <c r="L19" s="1"/>
    </row>
    <row r="20" spans="2:13" x14ac:dyDescent="0.25">
      <c r="B20" s="15" t="s">
        <v>16</v>
      </c>
      <c r="C20" s="5">
        <f t="shared" ref="C20:I20" si="2">SUM(C8:C19)</f>
        <v>326338000</v>
      </c>
      <c r="D20" s="5">
        <f t="shared" si="2"/>
        <v>148988597</v>
      </c>
      <c r="E20" s="5">
        <f t="shared" si="2"/>
        <v>148987000</v>
      </c>
      <c r="F20" s="6">
        <f t="shared" si="2"/>
        <v>-177349403</v>
      </c>
      <c r="G20" s="20">
        <f t="shared" si="2"/>
        <v>-177351000</v>
      </c>
      <c r="H20" s="6">
        <f t="shared" si="2"/>
        <v>11420808</v>
      </c>
      <c r="I20" s="6">
        <f t="shared" si="2"/>
        <v>11417689</v>
      </c>
      <c r="J20" s="10"/>
    </row>
    <row r="21" spans="2:13" x14ac:dyDescent="0.25">
      <c r="B21" s="7"/>
      <c r="C21" s="4"/>
      <c r="D21" s="4"/>
      <c r="E21" s="4"/>
      <c r="F21" s="4"/>
      <c r="G21" s="4"/>
      <c r="H21" s="4"/>
      <c r="I21" s="19"/>
      <c r="J21" s="10"/>
    </row>
    <row r="22" spans="2:13" x14ac:dyDescent="0.25">
      <c r="B22" s="7" t="s">
        <v>19</v>
      </c>
      <c r="C22" s="5">
        <v>11231000</v>
      </c>
      <c r="D22" s="5">
        <v>8924989</v>
      </c>
      <c r="E22" s="5">
        <v>8925000</v>
      </c>
      <c r="F22" s="5">
        <f>D22-C22</f>
        <v>-2306011</v>
      </c>
      <c r="G22" s="16">
        <f t="shared" ref="G22:G23" si="3">E22-C22</f>
        <v>-2306000</v>
      </c>
      <c r="H22" s="5">
        <v>211178</v>
      </c>
      <c r="I22" s="18">
        <v>211180</v>
      </c>
      <c r="J22" s="8">
        <v>45364</v>
      </c>
      <c r="L22" s="1"/>
    </row>
    <row r="23" spans="2:13" x14ac:dyDescent="0.25">
      <c r="B23" s="7" t="s">
        <v>26</v>
      </c>
      <c r="C23" s="5">
        <v>31379000</v>
      </c>
      <c r="D23" s="5">
        <v>21076757</v>
      </c>
      <c r="E23" s="5">
        <v>21077000</v>
      </c>
      <c r="F23" s="5">
        <f>D23-C23</f>
        <v>-10302243</v>
      </c>
      <c r="G23" s="16">
        <f t="shared" si="3"/>
        <v>-10302000</v>
      </c>
      <c r="H23" s="5">
        <v>566931</v>
      </c>
      <c r="I23" s="18">
        <v>566918</v>
      </c>
      <c r="J23" s="8">
        <v>45548</v>
      </c>
      <c r="L23" s="1"/>
    </row>
    <row r="24" spans="2:13" ht="15.75" thickBot="1" x14ac:dyDescent="0.3">
      <c r="B24" s="11" t="s">
        <v>18</v>
      </c>
      <c r="C24" s="12"/>
      <c r="D24" s="12"/>
      <c r="E24" s="12"/>
      <c r="F24" s="12"/>
      <c r="G24" s="12"/>
      <c r="H24" s="13">
        <f>H20+H22+H23</f>
        <v>12198917</v>
      </c>
      <c r="I24" s="26">
        <f>I20+I22+I23</f>
        <v>12195787</v>
      </c>
      <c r="J24" s="14"/>
    </row>
    <row r="25" spans="2:13" ht="15.75" thickBot="1" x14ac:dyDescent="0.3"/>
    <row r="26" spans="2:13" ht="27.75" customHeight="1" x14ac:dyDescent="0.25">
      <c r="B26" s="29" t="s">
        <v>20</v>
      </c>
      <c r="C26" s="30" t="s">
        <v>11</v>
      </c>
      <c r="D26" s="30" t="s">
        <v>12</v>
      </c>
      <c r="E26" s="30" t="s">
        <v>28</v>
      </c>
      <c r="F26" s="30" t="s">
        <v>13</v>
      </c>
      <c r="G26" s="30" t="s">
        <v>13</v>
      </c>
      <c r="H26" s="31" t="s">
        <v>27</v>
      </c>
      <c r="I26" s="31" t="s">
        <v>30</v>
      </c>
      <c r="J26" s="32" t="s">
        <v>17</v>
      </c>
    </row>
    <row r="27" spans="2:13" x14ac:dyDescent="0.25">
      <c r="B27" s="7" t="s">
        <v>1</v>
      </c>
      <c r="C27" s="5">
        <v>10451000</v>
      </c>
      <c r="D27" s="5">
        <v>9508112</v>
      </c>
      <c r="E27" s="5">
        <v>9508000</v>
      </c>
      <c r="F27" s="5">
        <f>D27-C27</f>
        <v>-942888</v>
      </c>
      <c r="G27" s="5">
        <f>E27-C27</f>
        <v>-943000</v>
      </c>
      <c r="H27" s="5">
        <v>208516</v>
      </c>
      <c r="I27" s="18">
        <v>208537</v>
      </c>
      <c r="J27" s="8">
        <v>44971</v>
      </c>
      <c r="L27" s="1"/>
    </row>
    <row r="28" spans="2:13" x14ac:dyDescent="0.25">
      <c r="B28" s="7" t="s">
        <v>2</v>
      </c>
      <c r="C28" s="5">
        <v>18009000</v>
      </c>
      <c r="D28" s="5">
        <v>17417689</v>
      </c>
      <c r="E28" s="5">
        <v>17418000</v>
      </c>
      <c r="F28" s="5">
        <f t="shared" ref="F28:F38" si="4">D28-C28</f>
        <v>-591311</v>
      </c>
      <c r="G28" s="5">
        <f t="shared" ref="G28:G38" si="5">E28-C28</f>
        <v>-591000</v>
      </c>
      <c r="H28" s="5">
        <v>124967</v>
      </c>
      <c r="I28" s="18">
        <v>124902</v>
      </c>
      <c r="J28" s="8">
        <v>44999</v>
      </c>
      <c r="L28" s="1"/>
    </row>
    <row r="29" spans="2:13" x14ac:dyDescent="0.25">
      <c r="B29" s="7" t="s">
        <v>3</v>
      </c>
      <c r="C29" s="5">
        <v>19657000</v>
      </c>
      <c r="D29" s="5">
        <v>18856542</v>
      </c>
      <c r="E29" s="5">
        <v>18857000</v>
      </c>
      <c r="F29" s="5">
        <f t="shared" si="4"/>
        <v>-800458</v>
      </c>
      <c r="G29" s="5">
        <f t="shared" si="5"/>
        <v>-800000</v>
      </c>
      <c r="H29" s="5">
        <v>160767</v>
      </c>
      <c r="I29" s="18">
        <v>160680</v>
      </c>
      <c r="J29" s="8">
        <v>45029</v>
      </c>
      <c r="L29" s="1"/>
    </row>
    <row r="30" spans="2:13" x14ac:dyDescent="0.25">
      <c r="B30" s="7" t="s">
        <v>14</v>
      </c>
      <c r="C30" s="5">
        <v>16169000</v>
      </c>
      <c r="D30" s="5">
        <v>15587570</v>
      </c>
      <c r="E30" s="5">
        <v>15588000</v>
      </c>
      <c r="F30" s="5">
        <f t="shared" si="4"/>
        <v>-581430</v>
      </c>
      <c r="G30" s="5">
        <f t="shared" si="5"/>
        <v>-581000</v>
      </c>
      <c r="H30" s="5">
        <v>110669</v>
      </c>
      <c r="I30" s="18">
        <v>110587</v>
      </c>
      <c r="J30" s="8">
        <v>45059</v>
      </c>
      <c r="L30" s="1"/>
    </row>
    <row r="31" spans="2:13" x14ac:dyDescent="0.25">
      <c r="B31" s="7" t="s">
        <v>4</v>
      </c>
      <c r="C31" s="5">
        <v>17397000</v>
      </c>
      <c r="D31" s="5">
        <v>16801339</v>
      </c>
      <c r="E31" s="5">
        <v>16801000</v>
      </c>
      <c r="F31" s="5">
        <f t="shared" si="4"/>
        <v>-595661</v>
      </c>
      <c r="G31" s="5">
        <f t="shared" si="5"/>
        <v>-596000</v>
      </c>
      <c r="H31" s="5">
        <v>106915</v>
      </c>
      <c r="I31" s="18">
        <v>106977</v>
      </c>
      <c r="J31" s="8">
        <v>45090</v>
      </c>
      <c r="L31" s="1"/>
      <c r="M31" s="1"/>
    </row>
    <row r="32" spans="2:13" x14ac:dyDescent="0.25">
      <c r="B32" s="7" t="s">
        <v>5</v>
      </c>
      <c r="C32" s="5">
        <v>21288000</v>
      </c>
      <c r="D32" s="5">
        <v>20345880</v>
      </c>
      <c r="E32" s="5">
        <v>20346000</v>
      </c>
      <c r="F32" s="5">
        <f t="shared" si="4"/>
        <v>-942120</v>
      </c>
      <c r="G32" s="5">
        <f t="shared" si="5"/>
        <v>-942000</v>
      </c>
      <c r="H32" s="5">
        <v>159214</v>
      </c>
      <c r="I32" s="18">
        <v>159192</v>
      </c>
      <c r="J32" s="8">
        <v>45120</v>
      </c>
      <c r="L32" s="1"/>
    </row>
    <row r="33" spans="2:12" x14ac:dyDescent="0.25">
      <c r="B33" s="7" t="s">
        <v>6</v>
      </c>
      <c r="C33" s="5">
        <v>20585000</v>
      </c>
      <c r="D33" s="5">
        <v>18423203</v>
      </c>
      <c r="E33" s="5">
        <v>18423000</v>
      </c>
      <c r="F33" s="5">
        <f t="shared" si="4"/>
        <v>-2161797</v>
      </c>
      <c r="G33" s="5">
        <f t="shared" si="5"/>
        <v>-2162000</v>
      </c>
      <c r="H33" s="5">
        <v>340369</v>
      </c>
      <c r="I33" s="18">
        <v>340400</v>
      </c>
      <c r="J33" s="8">
        <v>45153</v>
      </c>
      <c r="L33" s="1"/>
    </row>
    <row r="34" spans="2:12" x14ac:dyDescent="0.25">
      <c r="B34" s="7" t="s">
        <v>7</v>
      </c>
      <c r="C34" s="5">
        <v>28842000</v>
      </c>
      <c r="D34" s="5">
        <v>10827418</v>
      </c>
      <c r="E34" s="5">
        <v>10827000</v>
      </c>
      <c r="F34" s="5">
        <f t="shared" si="4"/>
        <v>-18014582</v>
      </c>
      <c r="G34" s="5">
        <f t="shared" si="5"/>
        <v>-18015000</v>
      </c>
      <c r="H34" s="5">
        <v>2653540</v>
      </c>
      <c r="I34" s="18">
        <v>2653604</v>
      </c>
      <c r="J34" s="8">
        <v>45182</v>
      </c>
      <c r="L34" s="1"/>
    </row>
    <row r="35" spans="2:12" x14ac:dyDescent="0.25">
      <c r="B35" s="7" t="s">
        <v>8</v>
      </c>
      <c r="C35" s="5">
        <v>19380000</v>
      </c>
      <c r="D35" s="5">
        <v>10515825</v>
      </c>
      <c r="E35" s="5">
        <v>10516000</v>
      </c>
      <c r="F35" s="5">
        <f t="shared" si="4"/>
        <v>-8864175</v>
      </c>
      <c r="G35" s="5">
        <f t="shared" si="5"/>
        <v>-8864000</v>
      </c>
      <c r="H35" s="5">
        <v>1212613</v>
      </c>
      <c r="I35" s="18">
        <v>1212589</v>
      </c>
      <c r="J35" s="8">
        <v>45212</v>
      </c>
      <c r="L35" s="1"/>
    </row>
    <row r="36" spans="2:12" x14ac:dyDescent="0.25">
      <c r="B36" s="7" t="s">
        <v>9</v>
      </c>
      <c r="C36" s="5">
        <v>22279000</v>
      </c>
      <c r="D36" s="5">
        <v>11036199</v>
      </c>
      <c r="E36" s="5">
        <v>11036000</v>
      </c>
      <c r="F36" s="5">
        <f t="shared" si="4"/>
        <v>-11242801</v>
      </c>
      <c r="G36" s="5">
        <f t="shared" si="5"/>
        <v>-11243000</v>
      </c>
      <c r="H36" s="5">
        <v>1416586</v>
      </c>
      <c r="I36" s="18">
        <v>1420321</v>
      </c>
      <c r="J36" s="8">
        <v>45244</v>
      </c>
      <c r="L36" s="1"/>
    </row>
    <row r="37" spans="2:12" x14ac:dyDescent="0.25">
      <c r="B37" s="7" t="s">
        <v>10</v>
      </c>
      <c r="C37" s="5">
        <v>24017000</v>
      </c>
      <c r="D37" s="5">
        <v>10655450</v>
      </c>
      <c r="E37" s="5">
        <v>10655000</v>
      </c>
      <c r="F37" s="5">
        <f t="shared" si="4"/>
        <v>-13361550</v>
      </c>
      <c r="G37" s="5">
        <f t="shared" si="5"/>
        <v>-13362000</v>
      </c>
      <c r="H37" s="5">
        <v>1561292</v>
      </c>
      <c r="I37" s="18">
        <v>1561344</v>
      </c>
      <c r="J37" s="8">
        <v>45273</v>
      </c>
      <c r="L37" s="1"/>
    </row>
    <row r="38" spans="2:12" x14ac:dyDescent="0.25">
      <c r="B38" s="7" t="s">
        <v>15</v>
      </c>
      <c r="C38" s="5">
        <v>21707000</v>
      </c>
      <c r="D38" s="5">
        <v>9492167</v>
      </c>
      <c r="E38" s="5">
        <v>9492000</v>
      </c>
      <c r="F38" s="5">
        <f t="shared" si="4"/>
        <v>-12214833</v>
      </c>
      <c r="G38" s="5">
        <f t="shared" si="5"/>
        <v>-12215000</v>
      </c>
      <c r="H38" s="5">
        <v>1315778</v>
      </c>
      <c r="I38" s="18">
        <v>1315796</v>
      </c>
      <c r="J38" s="8">
        <v>45304</v>
      </c>
      <c r="L38" s="1"/>
    </row>
    <row r="39" spans="2:12" x14ac:dyDescent="0.25">
      <c r="B39" s="9" t="s">
        <v>16</v>
      </c>
      <c r="C39" s="5">
        <f t="shared" ref="C39:I39" si="6">SUM(C27:C38)</f>
        <v>239781000</v>
      </c>
      <c r="D39" s="5">
        <f t="shared" si="6"/>
        <v>169467394</v>
      </c>
      <c r="E39" s="5">
        <f t="shared" si="6"/>
        <v>169467000</v>
      </c>
      <c r="F39" s="6">
        <f t="shared" si="6"/>
        <v>-70313606</v>
      </c>
      <c r="G39" s="20">
        <f t="shared" si="6"/>
        <v>-70314000</v>
      </c>
      <c r="H39" s="6">
        <f t="shared" si="6"/>
        <v>9371226</v>
      </c>
      <c r="I39" s="6">
        <f t="shared" si="6"/>
        <v>9374929</v>
      </c>
      <c r="J39" s="10"/>
    </row>
    <row r="40" spans="2:12" ht="15.75" thickBot="1" x14ac:dyDescent="0.3">
      <c r="B40" s="11" t="s">
        <v>22</v>
      </c>
      <c r="C40" s="12"/>
      <c r="D40" s="12"/>
      <c r="E40" s="12"/>
      <c r="F40" s="12"/>
      <c r="G40" s="12"/>
      <c r="H40" s="13" t="e">
        <f>H39+#REF!</f>
        <v>#REF!</v>
      </c>
      <c r="I40" s="26">
        <f>I39</f>
        <v>9374929</v>
      </c>
      <c r="J40" s="14"/>
    </row>
    <row r="41" spans="2:12" ht="15.75" thickBot="1" x14ac:dyDescent="0.3">
      <c r="E41" s="3"/>
      <c r="F41" s="3"/>
      <c r="G41" s="3"/>
      <c r="H41" s="3"/>
      <c r="I41" s="3"/>
    </row>
    <row r="42" spans="2:12" ht="27.6" customHeight="1" x14ac:dyDescent="0.25">
      <c r="B42" s="29" t="s">
        <v>21</v>
      </c>
      <c r="C42" s="30" t="s">
        <v>11</v>
      </c>
      <c r="D42" s="30" t="s">
        <v>12</v>
      </c>
      <c r="E42" s="30" t="s">
        <v>28</v>
      </c>
      <c r="F42" s="30" t="s">
        <v>13</v>
      </c>
      <c r="G42" s="30" t="s">
        <v>13</v>
      </c>
      <c r="H42" s="31" t="s">
        <v>27</v>
      </c>
      <c r="I42" s="31" t="s">
        <v>30</v>
      </c>
      <c r="J42" s="32" t="s">
        <v>17</v>
      </c>
    </row>
    <row r="43" spans="2:12" x14ac:dyDescent="0.25">
      <c r="B43" s="7" t="s">
        <v>1</v>
      </c>
      <c r="C43" s="5">
        <v>3441000</v>
      </c>
      <c r="D43" s="5">
        <v>3336718</v>
      </c>
      <c r="E43" s="5">
        <v>3337000</v>
      </c>
      <c r="F43" s="5">
        <f>D43-C43</f>
        <v>-104282</v>
      </c>
      <c r="G43" s="5">
        <f>E43-C43</f>
        <v>-104000</v>
      </c>
      <c r="H43" s="5">
        <v>32541</v>
      </c>
      <c r="I43" s="18">
        <v>32451</v>
      </c>
      <c r="J43" s="8">
        <v>44607</v>
      </c>
      <c r="L43" s="1"/>
    </row>
    <row r="44" spans="2:12" x14ac:dyDescent="0.25">
      <c r="B44" s="7" t="s">
        <v>2</v>
      </c>
      <c r="C44" s="5">
        <v>9267000</v>
      </c>
      <c r="D44" s="5">
        <v>8356422</v>
      </c>
      <c r="E44" s="5">
        <v>8356000</v>
      </c>
      <c r="F44" s="5">
        <f t="shared" ref="F44:F54" si="7">D44-C44</f>
        <v>-910578</v>
      </c>
      <c r="G44" s="5">
        <f t="shared" ref="G44:G54" si="8">E44-C44</f>
        <v>-911000</v>
      </c>
      <c r="H44" s="5">
        <v>282078</v>
      </c>
      <c r="I44" s="18">
        <v>282208</v>
      </c>
      <c r="J44" s="8">
        <v>44635</v>
      </c>
      <c r="L44" s="1"/>
    </row>
    <row r="45" spans="2:12" x14ac:dyDescent="0.25">
      <c r="B45" s="7" t="s">
        <v>3</v>
      </c>
      <c r="C45" s="5">
        <v>9135000</v>
      </c>
      <c r="D45" s="5">
        <v>9238110</v>
      </c>
      <c r="E45" s="5">
        <v>9238000</v>
      </c>
      <c r="F45" s="5">
        <f t="shared" si="7"/>
        <v>103110</v>
      </c>
      <c r="G45" s="5">
        <f t="shared" si="8"/>
        <v>103000</v>
      </c>
      <c r="H45" s="5">
        <v>0</v>
      </c>
      <c r="I45" s="18">
        <v>0</v>
      </c>
      <c r="J45" s="8">
        <v>44664</v>
      </c>
    </row>
    <row r="46" spans="2:12" x14ac:dyDescent="0.25">
      <c r="B46" s="7" t="s">
        <v>14</v>
      </c>
      <c r="C46" s="5">
        <v>6682000</v>
      </c>
      <c r="D46" s="5">
        <v>8924315</v>
      </c>
      <c r="E46" s="5">
        <v>8924000</v>
      </c>
      <c r="F46" s="5">
        <f t="shared" si="7"/>
        <v>2242315</v>
      </c>
      <c r="G46" s="5">
        <f t="shared" si="8"/>
        <v>2242000</v>
      </c>
      <c r="H46" s="5">
        <v>0</v>
      </c>
      <c r="I46" s="18">
        <v>0</v>
      </c>
      <c r="J46" s="8">
        <v>44694</v>
      </c>
    </row>
    <row r="47" spans="2:12" x14ac:dyDescent="0.25">
      <c r="B47" s="7" t="s">
        <v>4</v>
      </c>
      <c r="C47" s="5">
        <v>9733000</v>
      </c>
      <c r="D47" s="5">
        <v>8726740</v>
      </c>
      <c r="E47" s="5">
        <v>8727000</v>
      </c>
      <c r="F47" s="5">
        <f t="shared" si="7"/>
        <v>-1006260</v>
      </c>
      <c r="G47" s="5">
        <f t="shared" si="8"/>
        <v>-1006000</v>
      </c>
      <c r="H47" s="5">
        <v>299746</v>
      </c>
      <c r="I47" s="18">
        <v>299669</v>
      </c>
      <c r="J47" s="8">
        <v>44726</v>
      </c>
      <c r="L47" s="1"/>
    </row>
    <row r="48" spans="2:12" x14ac:dyDescent="0.25">
      <c r="B48" s="7" t="s">
        <v>5</v>
      </c>
      <c r="C48" s="5">
        <v>7150000</v>
      </c>
      <c r="D48" s="5">
        <v>7128000</v>
      </c>
      <c r="E48" s="5">
        <v>7128000</v>
      </c>
      <c r="F48" s="5">
        <f t="shared" si="7"/>
        <v>-22000</v>
      </c>
      <c r="G48" s="5">
        <f t="shared" si="8"/>
        <v>-22000</v>
      </c>
      <c r="H48" s="5">
        <v>6430</v>
      </c>
      <c r="I48" s="18">
        <v>6430</v>
      </c>
      <c r="J48" s="8">
        <v>44755</v>
      </c>
      <c r="L48" s="1"/>
    </row>
    <row r="49" spans="2:12" x14ac:dyDescent="0.25">
      <c r="B49" s="7" t="s">
        <v>6</v>
      </c>
      <c r="C49" s="5">
        <v>10632000</v>
      </c>
      <c r="D49" s="5">
        <v>10601575</v>
      </c>
      <c r="E49" s="5">
        <v>10602000</v>
      </c>
      <c r="F49" s="5">
        <f t="shared" si="7"/>
        <v>-30425</v>
      </c>
      <c r="G49" s="5">
        <f t="shared" si="8"/>
        <v>-30000</v>
      </c>
      <c r="H49" s="5">
        <v>8634</v>
      </c>
      <c r="I49" s="18">
        <v>8513</v>
      </c>
      <c r="J49" s="8">
        <v>44786</v>
      </c>
      <c r="L49" s="1"/>
    </row>
    <row r="50" spans="2:12" x14ac:dyDescent="0.25">
      <c r="B50" s="7" t="s">
        <v>7</v>
      </c>
      <c r="C50" s="5">
        <v>12222000</v>
      </c>
      <c r="D50" s="5">
        <v>12191811</v>
      </c>
      <c r="E50" s="5">
        <v>12192000</v>
      </c>
      <c r="F50" s="5">
        <f t="shared" si="7"/>
        <v>-30189</v>
      </c>
      <c r="G50" s="5">
        <f t="shared" si="8"/>
        <v>-30000</v>
      </c>
      <c r="H50" s="5">
        <v>8282</v>
      </c>
      <c r="I50" s="18">
        <v>8233</v>
      </c>
      <c r="J50" s="8">
        <v>44817</v>
      </c>
      <c r="L50" s="1"/>
    </row>
    <row r="51" spans="2:12" x14ac:dyDescent="0.25">
      <c r="B51" s="7" t="s">
        <v>8</v>
      </c>
      <c r="C51" s="5">
        <v>11376000</v>
      </c>
      <c r="D51" s="5">
        <v>10609890</v>
      </c>
      <c r="E51" s="5">
        <v>10610000</v>
      </c>
      <c r="F51" s="5">
        <f t="shared" si="7"/>
        <v>-766110</v>
      </c>
      <c r="G51" s="5">
        <f t="shared" si="8"/>
        <v>-766000</v>
      </c>
      <c r="H51" s="5">
        <v>202668</v>
      </c>
      <c r="I51" s="18">
        <v>202638</v>
      </c>
      <c r="J51" s="8">
        <v>44847</v>
      </c>
      <c r="L51" s="1"/>
    </row>
    <row r="52" spans="2:12" x14ac:dyDescent="0.25">
      <c r="B52" s="7" t="s">
        <v>9</v>
      </c>
      <c r="C52" s="5">
        <v>10050000</v>
      </c>
      <c r="D52" s="5">
        <v>10015370</v>
      </c>
      <c r="E52" s="5">
        <v>10015000</v>
      </c>
      <c r="F52" s="5">
        <f t="shared" si="7"/>
        <v>-34630</v>
      </c>
      <c r="G52" s="5">
        <f t="shared" si="8"/>
        <v>-35000</v>
      </c>
      <c r="H52" s="5">
        <v>8754</v>
      </c>
      <c r="I52" s="18">
        <v>8849</v>
      </c>
      <c r="J52" s="8">
        <v>44880</v>
      </c>
      <c r="L52" s="1"/>
    </row>
    <row r="53" spans="2:12" x14ac:dyDescent="0.25">
      <c r="B53" s="7" t="s">
        <v>10</v>
      </c>
      <c r="C53" s="5">
        <v>9697000</v>
      </c>
      <c r="D53" s="5">
        <v>9661984</v>
      </c>
      <c r="E53" s="5">
        <v>9662000</v>
      </c>
      <c r="F53" s="5">
        <f t="shared" si="7"/>
        <v>-35016</v>
      </c>
      <c r="G53" s="5">
        <f t="shared" si="8"/>
        <v>-35000</v>
      </c>
      <c r="H53" s="5">
        <v>8509</v>
      </c>
      <c r="I53" s="18">
        <v>8506</v>
      </c>
      <c r="J53" s="8">
        <v>44908</v>
      </c>
      <c r="L53" s="1"/>
    </row>
    <row r="54" spans="2:12" x14ac:dyDescent="0.25">
      <c r="B54" s="7" t="s">
        <v>15</v>
      </c>
      <c r="C54" s="5">
        <v>10417000</v>
      </c>
      <c r="D54" s="5">
        <v>10106835</v>
      </c>
      <c r="E54" s="5">
        <v>10107000</v>
      </c>
      <c r="F54" s="5">
        <f t="shared" si="7"/>
        <v>-310165</v>
      </c>
      <c r="G54" s="5">
        <f t="shared" si="8"/>
        <v>-310000</v>
      </c>
      <c r="H54" s="5">
        <v>72060</v>
      </c>
      <c r="I54" s="18">
        <v>72022</v>
      </c>
      <c r="J54" s="8">
        <v>44939</v>
      </c>
      <c r="L54" s="1"/>
    </row>
    <row r="55" spans="2:12" x14ac:dyDescent="0.25">
      <c r="B55" s="9" t="s">
        <v>16</v>
      </c>
      <c r="C55" s="6">
        <f t="shared" ref="C55:E55" si="9">SUM(C43:C54)</f>
        <v>109802000</v>
      </c>
      <c r="D55" s="6">
        <f t="shared" si="9"/>
        <v>108897770</v>
      </c>
      <c r="E55" s="6">
        <f t="shared" si="9"/>
        <v>108898000</v>
      </c>
      <c r="F55" s="6">
        <f>SUM(F43:F54)</f>
        <v>-904230</v>
      </c>
      <c r="G55" s="20">
        <f>SUM(G43:G54)</f>
        <v>-904000</v>
      </c>
      <c r="H55" s="6">
        <f>SUM(H43:H54)</f>
        <v>929702</v>
      </c>
      <c r="I55" s="6">
        <f>SUM(I43:I54)</f>
        <v>929519</v>
      </c>
      <c r="J55" s="10"/>
    </row>
    <row r="56" spans="2:12" ht="15.75" thickBot="1" x14ac:dyDescent="0.3">
      <c r="B56" s="11" t="s">
        <v>23</v>
      </c>
      <c r="C56" s="12"/>
      <c r="D56" s="12"/>
      <c r="E56" s="12"/>
      <c r="F56" s="12"/>
      <c r="G56" s="12"/>
      <c r="H56" s="13" t="e">
        <f>H55+#REF!</f>
        <v>#REF!</v>
      </c>
      <c r="I56" s="26">
        <f>I55</f>
        <v>929519</v>
      </c>
      <c r="J56" s="14"/>
    </row>
    <row r="57" spans="2:12" ht="15.75" thickBot="1" x14ac:dyDescent="0.3"/>
    <row r="58" spans="2:12" ht="29.45" customHeight="1" x14ac:dyDescent="0.25">
      <c r="B58" s="29" t="s">
        <v>24</v>
      </c>
      <c r="C58" s="30" t="s">
        <v>11</v>
      </c>
      <c r="D58" s="30" t="s">
        <v>12</v>
      </c>
      <c r="E58" s="30" t="s">
        <v>28</v>
      </c>
      <c r="F58" s="30" t="s">
        <v>13</v>
      </c>
      <c r="G58" s="30" t="s">
        <v>13</v>
      </c>
      <c r="H58" s="31" t="s">
        <v>27</v>
      </c>
      <c r="I58" s="31" t="s">
        <v>30</v>
      </c>
      <c r="J58" s="32" t="s">
        <v>17</v>
      </c>
    </row>
    <row r="59" spans="2:12" x14ac:dyDescent="0.25">
      <c r="B59" s="7" t="s">
        <v>1</v>
      </c>
      <c r="C59" s="5">
        <v>2271000</v>
      </c>
      <c r="D59" s="5">
        <v>2271000</v>
      </c>
      <c r="E59" s="5">
        <v>2271000</v>
      </c>
      <c r="F59" s="5">
        <f>D59-C59</f>
        <v>0</v>
      </c>
      <c r="G59" s="5">
        <f>E59-C59</f>
        <v>0</v>
      </c>
      <c r="H59" s="5">
        <v>0</v>
      </c>
      <c r="I59" s="18">
        <v>0</v>
      </c>
      <c r="J59" s="8">
        <v>44240</v>
      </c>
    </row>
    <row r="60" spans="2:12" x14ac:dyDescent="0.25">
      <c r="B60" s="7" t="s">
        <v>2</v>
      </c>
      <c r="C60" s="5">
        <v>7787000</v>
      </c>
      <c r="D60" s="5">
        <v>7787000</v>
      </c>
      <c r="E60" s="5">
        <v>7787000</v>
      </c>
      <c r="F60" s="5">
        <f t="shared" ref="F60:F70" si="10">D60-C60</f>
        <v>0</v>
      </c>
      <c r="G60" s="5">
        <f t="shared" ref="G60:G70" si="11">E60-C60</f>
        <v>0</v>
      </c>
      <c r="H60" s="5">
        <v>0</v>
      </c>
      <c r="I60" s="18">
        <v>0</v>
      </c>
      <c r="J60" s="8">
        <v>44268</v>
      </c>
    </row>
    <row r="61" spans="2:12" x14ac:dyDescent="0.25">
      <c r="B61" s="7" t="s">
        <v>3</v>
      </c>
      <c r="C61" s="5">
        <v>8303000</v>
      </c>
      <c r="D61" s="5">
        <v>8303000</v>
      </c>
      <c r="E61" s="5">
        <v>8303000</v>
      </c>
      <c r="F61" s="5">
        <f t="shared" si="10"/>
        <v>0</v>
      </c>
      <c r="G61" s="5">
        <f t="shared" si="11"/>
        <v>0</v>
      </c>
      <c r="H61" s="5">
        <v>0</v>
      </c>
      <c r="I61" s="18">
        <v>0</v>
      </c>
      <c r="J61" s="8">
        <v>44299</v>
      </c>
    </row>
    <row r="62" spans="2:12" x14ac:dyDescent="0.25">
      <c r="B62" s="7" t="s">
        <v>14</v>
      </c>
      <c r="C62" s="5">
        <v>7802000</v>
      </c>
      <c r="D62" s="5">
        <v>7802000</v>
      </c>
      <c r="E62" s="5">
        <v>7802000</v>
      </c>
      <c r="F62" s="5">
        <f t="shared" si="10"/>
        <v>0</v>
      </c>
      <c r="G62" s="5">
        <f t="shared" si="11"/>
        <v>0</v>
      </c>
      <c r="H62" s="5">
        <v>0</v>
      </c>
      <c r="I62" s="18">
        <v>0</v>
      </c>
      <c r="J62" s="8">
        <v>44329</v>
      </c>
    </row>
    <row r="63" spans="2:12" x14ac:dyDescent="0.25">
      <c r="B63" s="7" t="s">
        <v>4</v>
      </c>
      <c r="C63" s="5">
        <v>10856000</v>
      </c>
      <c r="D63" s="5">
        <v>10856000</v>
      </c>
      <c r="E63" s="5">
        <v>10856000</v>
      </c>
      <c r="F63" s="5">
        <f t="shared" si="10"/>
        <v>0</v>
      </c>
      <c r="G63" s="5">
        <f t="shared" si="11"/>
        <v>0</v>
      </c>
      <c r="H63" s="5">
        <v>0</v>
      </c>
      <c r="I63" s="18">
        <v>0</v>
      </c>
      <c r="J63" s="8">
        <v>44362</v>
      </c>
    </row>
    <row r="64" spans="2:12" x14ac:dyDescent="0.25">
      <c r="B64" s="7" t="s">
        <v>5</v>
      </c>
      <c r="C64" s="5">
        <v>4585000</v>
      </c>
      <c r="D64" s="5">
        <v>4585000</v>
      </c>
      <c r="E64" s="5">
        <v>4585000</v>
      </c>
      <c r="F64" s="5">
        <f t="shared" si="10"/>
        <v>0</v>
      </c>
      <c r="G64" s="5">
        <f t="shared" si="11"/>
        <v>0</v>
      </c>
      <c r="H64" s="5">
        <v>0</v>
      </c>
      <c r="I64" s="18">
        <v>0</v>
      </c>
      <c r="J64" s="8">
        <v>44390</v>
      </c>
    </row>
    <row r="65" spans="2:12" x14ac:dyDescent="0.25">
      <c r="B65" s="7" t="s">
        <v>6</v>
      </c>
      <c r="C65" s="5">
        <v>5245000</v>
      </c>
      <c r="D65" s="5">
        <v>5761020</v>
      </c>
      <c r="E65" s="5">
        <v>5761000</v>
      </c>
      <c r="F65" s="5">
        <f t="shared" si="10"/>
        <v>516020</v>
      </c>
      <c r="G65" s="5">
        <f t="shared" si="11"/>
        <v>516000</v>
      </c>
      <c r="H65" s="5">
        <v>0</v>
      </c>
      <c r="I65" s="18">
        <v>0</v>
      </c>
      <c r="J65" s="8">
        <v>44421</v>
      </c>
    </row>
    <row r="66" spans="2:12" x14ac:dyDescent="0.25">
      <c r="B66" s="7" t="s">
        <v>7</v>
      </c>
      <c r="C66" s="5">
        <v>5008000</v>
      </c>
      <c r="D66" s="5">
        <v>5050318</v>
      </c>
      <c r="E66" s="5">
        <v>5050000</v>
      </c>
      <c r="F66" s="5">
        <f t="shared" si="10"/>
        <v>42318</v>
      </c>
      <c r="G66" s="5">
        <f t="shared" si="11"/>
        <v>42000</v>
      </c>
      <c r="H66" s="5">
        <v>0</v>
      </c>
      <c r="I66" s="18">
        <v>0</v>
      </c>
      <c r="J66" s="8">
        <v>44453</v>
      </c>
    </row>
    <row r="67" spans="2:12" x14ac:dyDescent="0.25">
      <c r="B67" s="7" t="s">
        <v>8</v>
      </c>
      <c r="C67" s="5">
        <v>4519000</v>
      </c>
      <c r="D67" s="5">
        <v>4393020</v>
      </c>
      <c r="E67" s="5">
        <v>4393000</v>
      </c>
      <c r="F67" s="5">
        <f t="shared" si="10"/>
        <v>-125980</v>
      </c>
      <c r="G67" s="5">
        <f t="shared" si="11"/>
        <v>-126000</v>
      </c>
      <c r="H67" s="5">
        <v>40160</v>
      </c>
      <c r="I67" s="18">
        <v>40164</v>
      </c>
      <c r="J67" s="8">
        <v>44482</v>
      </c>
      <c r="L67" s="1"/>
    </row>
    <row r="68" spans="2:12" x14ac:dyDescent="0.25">
      <c r="B68" s="7" t="s">
        <v>9</v>
      </c>
      <c r="C68" s="5">
        <v>3867000</v>
      </c>
      <c r="D68" s="5">
        <v>3810671</v>
      </c>
      <c r="E68" s="5">
        <v>3811000</v>
      </c>
      <c r="F68" s="5">
        <f t="shared" si="10"/>
        <v>-56329</v>
      </c>
      <c r="G68" s="5">
        <f t="shared" si="11"/>
        <v>-56000</v>
      </c>
      <c r="H68" s="5">
        <v>17879</v>
      </c>
      <c r="I68" s="18">
        <v>17776</v>
      </c>
      <c r="J68" s="8">
        <v>44513</v>
      </c>
      <c r="L68" s="1"/>
    </row>
    <row r="69" spans="2:12" x14ac:dyDescent="0.25">
      <c r="B69" s="7" t="s">
        <v>10</v>
      </c>
      <c r="C69" s="5">
        <v>3816000</v>
      </c>
      <c r="D69" s="5">
        <v>3797216</v>
      </c>
      <c r="E69" s="5">
        <v>3797000</v>
      </c>
      <c r="F69" s="5">
        <f t="shared" si="10"/>
        <v>-18784</v>
      </c>
      <c r="G69" s="5">
        <f t="shared" si="11"/>
        <v>-19000</v>
      </c>
      <c r="H69" s="5">
        <v>5928</v>
      </c>
      <c r="I69" s="18">
        <v>5994</v>
      </c>
      <c r="J69" s="8">
        <v>44544</v>
      </c>
      <c r="L69" s="1"/>
    </row>
    <row r="70" spans="2:12" x14ac:dyDescent="0.25">
      <c r="B70" s="7" t="s">
        <v>15</v>
      </c>
      <c r="C70" s="5">
        <v>4031000</v>
      </c>
      <c r="D70" s="5">
        <v>3969865</v>
      </c>
      <c r="E70" s="5">
        <v>3970000</v>
      </c>
      <c r="F70" s="5">
        <f t="shared" si="10"/>
        <v>-61135</v>
      </c>
      <c r="G70" s="5">
        <f t="shared" si="11"/>
        <v>-61000</v>
      </c>
      <c r="H70" s="5">
        <v>19204</v>
      </c>
      <c r="I70" s="18">
        <v>19163</v>
      </c>
      <c r="J70" s="8">
        <v>44574</v>
      </c>
      <c r="L70" s="1"/>
    </row>
    <row r="71" spans="2:12" x14ac:dyDescent="0.25">
      <c r="B71" s="9" t="s">
        <v>16</v>
      </c>
      <c r="C71" s="6">
        <f t="shared" ref="C71:E71" si="12">SUM(C59:C70)</f>
        <v>68090000</v>
      </c>
      <c r="D71" s="6">
        <f t="shared" si="12"/>
        <v>68386110</v>
      </c>
      <c r="E71" s="6">
        <f t="shared" si="12"/>
        <v>68386000</v>
      </c>
      <c r="F71" s="6">
        <f>SUM(F59:F70)</f>
        <v>296110</v>
      </c>
      <c r="G71" s="20">
        <f>SUM(G59:G70)</f>
        <v>296000</v>
      </c>
      <c r="H71" s="6">
        <f>SUM(H59:H70)</f>
        <v>83171</v>
      </c>
      <c r="I71" s="6">
        <f>SUM(I59:I70)</f>
        <v>83097</v>
      </c>
      <c r="J71" s="10"/>
    </row>
    <row r="72" spans="2:12" ht="15.75" thickBot="1" x14ac:dyDescent="0.3">
      <c r="B72" s="11" t="s">
        <v>25</v>
      </c>
      <c r="C72" s="12"/>
      <c r="D72" s="12"/>
      <c r="E72" s="12"/>
      <c r="F72" s="12"/>
      <c r="G72" s="12"/>
      <c r="H72" s="13" t="e">
        <f>H71+#REF!</f>
        <v>#REF!</v>
      </c>
      <c r="I72" s="26">
        <f>I71</f>
        <v>83097</v>
      </c>
      <c r="J72" s="14"/>
    </row>
    <row r="74" spans="2:12" ht="15.75" thickBot="1" x14ac:dyDescent="0.3"/>
    <row r="75" spans="2:12" ht="29.45" customHeight="1" x14ac:dyDescent="0.25">
      <c r="B75" s="29" t="s">
        <v>31</v>
      </c>
      <c r="C75" s="30" t="s">
        <v>11</v>
      </c>
      <c r="D75" s="30" t="s">
        <v>12</v>
      </c>
      <c r="E75" s="30" t="s">
        <v>28</v>
      </c>
      <c r="F75" s="30" t="s">
        <v>13</v>
      </c>
      <c r="G75" s="30" t="s">
        <v>13</v>
      </c>
      <c r="H75" s="31" t="s">
        <v>27</v>
      </c>
      <c r="I75" s="31" t="s">
        <v>30</v>
      </c>
      <c r="J75" s="32" t="s">
        <v>17</v>
      </c>
    </row>
    <row r="76" spans="2:12" x14ac:dyDescent="0.25">
      <c r="B76" s="7" t="s">
        <v>5</v>
      </c>
      <c r="C76" s="5">
        <v>844000</v>
      </c>
      <c r="D76" s="5">
        <v>1262672</v>
      </c>
      <c r="E76" s="5">
        <v>1263000</v>
      </c>
      <c r="F76" s="5">
        <f>D76-C76</f>
        <v>418672</v>
      </c>
      <c r="G76" s="16">
        <f>E76-C76</f>
        <v>419000</v>
      </c>
      <c r="H76" s="5">
        <v>0</v>
      </c>
      <c r="I76" s="18">
        <v>0</v>
      </c>
      <c r="J76" s="8">
        <v>44026</v>
      </c>
    </row>
    <row r="77" spans="2:12" ht="15.75" thickBot="1" x14ac:dyDescent="0.3">
      <c r="B77" s="11" t="s">
        <v>34</v>
      </c>
      <c r="C77" s="24">
        <f>C76</f>
        <v>844000</v>
      </c>
      <c r="D77" s="24">
        <f t="shared" ref="D77:I77" si="13">D76</f>
        <v>1262672</v>
      </c>
      <c r="E77" s="24">
        <f t="shared" si="13"/>
        <v>1263000</v>
      </c>
      <c r="F77" s="24">
        <f t="shared" si="13"/>
        <v>418672</v>
      </c>
      <c r="G77" s="24">
        <f t="shared" si="13"/>
        <v>419000</v>
      </c>
      <c r="H77" s="24">
        <f t="shared" si="13"/>
        <v>0</v>
      </c>
      <c r="I77" s="24">
        <f t="shared" si="13"/>
        <v>0</v>
      </c>
      <c r="J77" s="25"/>
    </row>
    <row r="78" spans="2:12" x14ac:dyDescent="0.25">
      <c r="B78" s="36" t="s">
        <v>33</v>
      </c>
      <c r="C78" s="37"/>
      <c r="D78" s="21"/>
      <c r="E78" s="21"/>
      <c r="F78" s="21"/>
      <c r="G78" s="21"/>
      <c r="H78" s="27" t="e">
        <f>H24+H40+H56+H72+H77</f>
        <v>#REF!</v>
      </c>
      <c r="I78" s="27">
        <f>I24+I40+I56+I72+I77</f>
        <v>22583332</v>
      </c>
      <c r="J78" s="22"/>
      <c r="L78" s="1"/>
    </row>
    <row r="79" spans="2:12" ht="15.75" thickBot="1" x14ac:dyDescent="0.3">
      <c r="B79" s="34" t="s">
        <v>32</v>
      </c>
      <c r="C79" s="35"/>
      <c r="D79" s="35"/>
      <c r="E79" s="12"/>
      <c r="F79" s="26">
        <f>F76+F71+F55+F39+F23+F22+F20</f>
        <v>-260460711</v>
      </c>
      <c r="G79" s="26">
        <f>G76+G71+G55+G39+G23+G22+G20</f>
        <v>-260462000</v>
      </c>
      <c r="H79" s="23"/>
      <c r="I79" s="23"/>
      <c r="J79" s="14"/>
    </row>
  </sheetData>
  <mergeCells count="4">
    <mergeCell ref="B5:J5"/>
    <mergeCell ref="B79:D79"/>
    <mergeCell ref="B78:C78"/>
    <mergeCell ref="B2:C2"/>
  </mergeCells>
  <pageMargins left="0.7" right="0.7" top="0.75" bottom="0.75" header="0.3" footer="0.3"/>
  <pageSetup paperSize="9" scale="68" fitToHeight="0" orientation="portrait" r:id="rId1"/>
  <rowBreaks count="1" manualBreakCount="1">
    <brk id="57" min="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Önellenőrzési pótlék</vt:lpstr>
      <vt:lpstr>'Önellenőrzési pótlék'!Nyomtatási_terület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2025-07-23T14:45:08Z</dcterms:modified>
</cp:coreProperties>
</file>