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09.terv" sheetId="1" r:id="rId1"/>
    <sheet name="09.tev 2." sheetId="2" r:id="rId2"/>
    <sheet name="Munka1" sheetId="3" r:id="rId3"/>
    <sheet name="Munka2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<sst xmlns="http://schemas.openxmlformats.org/spreadsheetml/2006/main" count="125" uniqueCount="61">
  <si>
    <t>Strandfürdő üzemeltetése</t>
  </si>
  <si>
    <t>Fők.szla.</t>
  </si>
  <si>
    <t>Megnevezés</t>
  </si>
  <si>
    <t>2008.</t>
  </si>
  <si>
    <t>várható</t>
  </si>
  <si>
    <t>Jegybevétel</t>
  </si>
  <si>
    <t>Terület használat</t>
  </si>
  <si>
    <t>Bérleti díjak</t>
  </si>
  <si>
    <t>Egyéb árbevétel</t>
  </si>
  <si>
    <t>Árbevétel összesen:</t>
  </si>
  <si>
    <t>Egyéb bevételek</t>
  </si>
  <si>
    <t>Fejlesztési célú tám.</t>
  </si>
  <si>
    <t>BEVÉTELEK ÖSSZESEN:</t>
  </si>
  <si>
    <t>Üzemanyag felhasználás</t>
  </si>
  <si>
    <t>Tisztítószer felhasználás</t>
  </si>
  <si>
    <t>Technológiai tisztítás klts.</t>
  </si>
  <si>
    <t>Fenntartási anyagok</t>
  </si>
  <si>
    <t>Éven belül elh. Anyagok</t>
  </si>
  <si>
    <t>Alkatrészek gépekhez</t>
  </si>
  <si>
    <t>Munkaruha</t>
  </si>
  <si>
    <t>Védőital</t>
  </si>
  <si>
    <t>Gyógyszerek</t>
  </si>
  <si>
    <t>Vízfelhasználás</t>
  </si>
  <si>
    <t>Villanyszla.</t>
  </si>
  <si>
    <t>Egyéb anyagköltség</t>
  </si>
  <si>
    <t>Anyagköltség összesen:</t>
  </si>
  <si>
    <t>Szállítás,rakodás</t>
  </si>
  <si>
    <t>5213/14</t>
  </si>
  <si>
    <t>Javítási,karbantartási klts.</t>
  </si>
  <si>
    <t>Hirdetés, reklám</t>
  </si>
  <si>
    <t>Távközlési szolg.</t>
  </si>
  <si>
    <t>Utazási és kiküldetési klts.</t>
  </si>
  <si>
    <t>Szemétszállítás</t>
  </si>
  <si>
    <t>Üzemorvosi díj</t>
  </si>
  <si>
    <t>Vízvizsgálat</t>
  </si>
  <si>
    <t>Rágcsálóírtás</t>
  </si>
  <si>
    <t>Egyéb igénybevett szolg.</t>
  </si>
  <si>
    <t>Igénybe vett szolg.össz.:</t>
  </si>
  <si>
    <t>Hatósági díjak</t>
  </si>
  <si>
    <t>Vízkészlet haszn.díj</t>
  </si>
  <si>
    <t>Egyéb szolg. Összesen:</t>
  </si>
  <si>
    <t>Bérköltség</t>
  </si>
  <si>
    <t>Étkezési térítés</t>
  </si>
  <si>
    <t>Munkáltatót terhelő Szja</t>
  </si>
  <si>
    <t>Megbízási díj</t>
  </si>
  <si>
    <t>Személyi jell.kiad. össz.:</t>
  </si>
  <si>
    <t>Bérjárulékok összesen:</t>
  </si>
  <si>
    <t>ÉCS. Összesen:</t>
  </si>
  <si>
    <t>Egyéb ráfordítás össz.:</t>
  </si>
  <si>
    <t>Közvetlen klts. összesen:</t>
  </si>
  <si>
    <t>Ált.klts.felosztás</t>
  </si>
  <si>
    <t>KIADÁSOK ÖSSZESEN:</t>
  </si>
  <si>
    <t>EREDMÉNY:</t>
  </si>
  <si>
    <t>2009. év tervezett</t>
  </si>
  <si>
    <t>beruházással</t>
  </si>
  <si>
    <t>Tiszavasvári Strandfürdő Kft.</t>
  </si>
  <si>
    <t>Tiszavasvári, Nyárfa u. 4.</t>
  </si>
  <si>
    <t>beruházás nélkül</t>
  </si>
  <si>
    <t>Változás %-a:</t>
  </si>
  <si>
    <t>beruh.nélk.</t>
  </si>
  <si>
    <t>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</si>
</sst>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b/>
      <sz val="7"/>
      <name val="Arial"/>
      <family val="0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ck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5" fillId="0" borderId="3" xfId="15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164" fontId="5" fillId="0" borderId="4" xfId="15" applyNumberFormat="1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4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64" fontId="7" fillId="0" borderId="7" xfId="15" applyNumberFormat="1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4" xfId="15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164" fontId="7" fillId="0" borderId="4" xfId="0" applyNumberFormat="1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15" applyNumberFormat="1" applyFont="1" applyBorder="1" applyAlignment="1">
      <alignment/>
    </xf>
    <xf numFmtId="0" fontId="7" fillId="0" borderId="8" xfId="0" applyFont="1" applyBorder="1" applyAlignment="1">
      <alignment/>
    </xf>
    <xf numFmtId="164" fontId="7" fillId="0" borderId="8" xfId="15" applyNumberFormat="1" applyFont="1" applyBorder="1" applyAlignment="1">
      <alignment/>
    </xf>
    <xf numFmtId="0" fontId="5" fillId="0" borderId="5" xfId="0" applyFont="1" applyBorder="1" applyAlignment="1">
      <alignment/>
    </xf>
    <xf numFmtId="3" fontId="6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15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164" fontId="9" fillId="0" borderId="0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47">
      <selection activeCell="B3" sqref="B3"/>
    </sheetView>
  </sheetViews>
  <sheetFormatPr defaultColWidth="9.140625" defaultRowHeight="12.75"/>
  <cols>
    <col min="2" max="2" width="20.421875" style="0" customWidth="1"/>
    <col min="3" max="3" width="11.7109375" style="0" customWidth="1"/>
    <col min="4" max="5" width="12.8515625" style="0" customWidth="1"/>
    <col min="6" max="6" width="11.7109375" style="0" customWidth="1"/>
  </cols>
  <sheetData>
    <row r="1" ht="12.75">
      <c r="A1" s="2" t="s">
        <v>55</v>
      </c>
    </row>
    <row r="2" ht="12.75">
      <c r="A2" s="3" t="s">
        <v>56</v>
      </c>
    </row>
    <row r="3" spans="1:6" ht="12.75">
      <c r="A3" s="4"/>
      <c r="B3" s="4"/>
      <c r="C3" s="4"/>
      <c r="D3" s="4"/>
      <c r="E3" s="4"/>
      <c r="F3" s="4"/>
    </row>
    <row r="4" spans="1:7" ht="15.75">
      <c r="A4" s="56" t="s">
        <v>0</v>
      </c>
      <c r="B4" s="56"/>
      <c r="C4" s="56"/>
      <c r="D4" s="56"/>
      <c r="E4" s="56"/>
      <c r="F4" s="56"/>
      <c r="G4" s="56"/>
    </row>
    <row r="5" spans="1:6" ht="12.75">
      <c r="A5" s="4"/>
      <c r="B5" s="4"/>
      <c r="C5" s="4"/>
      <c r="D5" s="4"/>
      <c r="E5" s="4"/>
      <c r="F5" s="4"/>
    </row>
    <row r="6" spans="1:7" ht="12.75">
      <c r="A6" s="5" t="s">
        <v>1</v>
      </c>
      <c r="B6" s="5" t="s">
        <v>2</v>
      </c>
      <c r="C6" s="6" t="s">
        <v>3</v>
      </c>
      <c r="D6" s="55" t="s">
        <v>53</v>
      </c>
      <c r="E6" s="55"/>
      <c r="F6" s="55" t="s">
        <v>58</v>
      </c>
      <c r="G6" s="55"/>
    </row>
    <row r="7" spans="1:7" ht="13.5" thickBot="1">
      <c r="A7" s="7"/>
      <c r="B7" s="7"/>
      <c r="C7" s="8" t="s">
        <v>4</v>
      </c>
      <c r="D7" s="35" t="s">
        <v>57</v>
      </c>
      <c r="E7" s="36" t="s">
        <v>54</v>
      </c>
      <c r="F7" s="35" t="s">
        <v>59</v>
      </c>
      <c r="G7" s="36" t="s">
        <v>54</v>
      </c>
    </row>
    <row r="8" spans="1:7" ht="13.5" thickTop="1">
      <c r="A8" s="9">
        <v>911401</v>
      </c>
      <c r="B8" s="9" t="s">
        <v>5</v>
      </c>
      <c r="C8" s="10">
        <v>14418000</v>
      </c>
      <c r="D8" s="10"/>
      <c r="E8" s="37"/>
      <c r="F8" s="11">
        <f>SUM(D8/C8*100)</f>
        <v>0</v>
      </c>
      <c r="G8" s="11">
        <f>SUM(E8/C8*100)</f>
        <v>0</v>
      </c>
    </row>
    <row r="9" spans="1:7" ht="12.75">
      <c r="A9" s="12">
        <v>911402</v>
      </c>
      <c r="B9" s="12" t="s">
        <v>6</v>
      </c>
      <c r="C9" s="13">
        <v>695000</v>
      </c>
      <c r="D9" s="13"/>
      <c r="E9" s="38"/>
      <c r="F9" s="11">
        <f aca="true" t="shared" si="0" ref="F9:F56">SUM(D9/C9*100)</f>
        <v>0</v>
      </c>
      <c r="G9" s="11">
        <f aca="true" t="shared" si="1" ref="G9:G56">SUM(E9/C9*100)</f>
        <v>0</v>
      </c>
    </row>
    <row r="10" spans="1:7" ht="12.75">
      <c r="A10" s="12">
        <v>911403</v>
      </c>
      <c r="B10" s="12" t="s">
        <v>7</v>
      </c>
      <c r="C10" s="13">
        <v>737000</v>
      </c>
      <c r="D10" s="13"/>
      <c r="E10" s="38"/>
      <c r="F10" s="11">
        <f t="shared" si="0"/>
        <v>0</v>
      </c>
      <c r="G10" s="11">
        <f t="shared" si="1"/>
        <v>0</v>
      </c>
    </row>
    <row r="11" spans="1:7" ht="12.75">
      <c r="A11" s="12">
        <v>911404</v>
      </c>
      <c r="B11" s="12" t="s">
        <v>8</v>
      </c>
      <c r="C11" s="13">
        <v>250000</v>
      </c>
      <c r="D11" s="13"/>
      <c r="E11" s="38"/>
      <c r="F11" s="11">
        <f t="shared" si="0"/>
        <v>0</v>
      </c>
      <c r="G11" s="11">
        <f t="shared" si="1"/>
        <v>0</v>
      </c>
    </row>
    <row r="12" spans="1:7" ht="12.75">
      <c r="A12" s="14">
        <v>91</v>
      </c>
      <c r="B12" s="14" t="s">
        <v>9</v>
      </c>
      <c r="C12" s="15">
        <f>SUM(C8:C11)</f>
        <v>16100000</v>
      </c>
      <c r="D12" s="15">
        <f>SUM(D8:D11)</f>
        <v>0</v>
      </c>
      <c r="E12" s="15">
        <f>SUM(E8:E11)</f>
        <v>0</v>
      </c>
      <c r="F12" s="11">
        <f t="shared" si="0"/>
        <v>0</v>
      </c>
      <c r="G12" s="11">
        <f t="shared" si="1"/>
        <v>0</v>
      </c>
    </row>
    <row r="13" spans="1:7" ht="12.75">
      <c r="A13" s="14">
        <v>96</v>
      </c>
      <c r="B13" s="14" t="s">
        <v>10</v>
      </c>
      <c r="C13" s="15">
        <v>25000</v>
      </c>
      <c r="D13" s="15"/>
      <c r="E13" s="15"/>
      <c r="F13" s="11">
        <f t="shared" si="0"/>
        <v>0</v>
      </c>
      <c r="G13" s="11">
        <f t="shared" si="1"/>
        <v>0</v>
      </c>
    </row>
    <row r="14" spans="1:7" ht="13.5" thickBot="1">
      <c r="A14" s="12">
        <v>982</v>
      </c>
      <c r="B14" s="5" t="s">
        <v>11</v>
      </c>
      <c r="C14" s="16">
        <v>668000</v>
      </c>
      <c r="D14" s="16"/>
      <c r="E14" s="16"/>
      <c r="F14" s="32">
        <f t="shared" si="0"/>
        <v>0</v>
      </c>
      <c r="G14" s="32">
        <f t="shared" si="1"/>
        <v>0</v>
      </c>
    </row>
    <row r="15" spans="1:7" ht="14.25" thickBot="1" thickTop="1">
      <c r="A15" s="17"/>
      <c r="B15" s="18" t="s">
        <v>12</v>
      </c>
      <c r="C15" s="19">
        <f>SUM(C12+C13+C14)</f>
        <v>16793000</v>
      </c>
      <c r="D15" s="19">
        <f>SUM(D12+D13+D14)</f>
        <v>0</v>
      </c>
      <c r="E15" s="19">
        <f>SUM(E12+E13+E14)</f>
        <v>0</v>
      </c>
      <c r="F15" s="40">
        <f t="shared" si="0"/>
        <v>0</v>
      </c>
      <c r="G15" s="29">
        <f t="shared" si="1"/>
        <v>0</v>
      </c>
    </row>
    <row r="16" spans="1:7" ht="13.5" thickTop="1">
      <c r="A16" s="12">
        <v>5111</v>
      </c>
      <c r="B16" s="9" t="s">
        <v>13</v>
      </c>
      <c r="C16" s="10">
        <v>300000</v>
      </c>
      <c r="D16" s="10"/>
      <c r="E16" s="10"/>
      <c r="F16" s="11">
        <f t="shared" si="0"/>
        <v>0</v>
      </c>
      <c r="G16" s="11">
        <f t="shared" si="1"/>
        <v>0</v>
      </c>
    </row>
    <row r="17" spans="1:7" ht="12.75">
      <c r="A17" s="12">
        <v>5112</v>
      </c>
      <c r="B17" s="12" t="s">
        <v>14</v>
      </c>
      <c r="C17" s="13">
        <v>94000</v>
      </c>
      <c r="D17" s="13"/>
      <c r="E17" s="13"/>
      <c r="F17" s="11">
        <f t="shared" si="0"/>
        <v>0</v>
      </c>
      <c r="G17" s="11">
        <f t="shared" si="1"/>
        <v>0</v>
      </c>
    </row>
    <row r="18" spans="1:7" ht="12.75">
      <c r="A18" s="12">
        <v>5113</v>
      </c>
      <c r="B18" s="12" t="s">
        <v>15</v>
      </c>
      <c r="C18" s="13">
        <v>700000</v>
      </c>
      <c r="D18" s="13"/>
      <c r="E18" s="13"/>
      <c r="F18" s="11">
        <f t="shared" si="0"/>
        <v>0</v>
      </c>
      <c r="G18" s="11">
        <f t="shared" si="1"/>
        <v>0</v>
      </c>
    </row>
    <row r="19" spans="1:7" ht="12.75">
      <c r="A19" s="12">
        <v>5114</v>
      </c>
      <c r="B19" s="12" t="s">
        <v>16</v>
      </c>
      <c r="C19" s="13">
        <v>1100000</v>
      </c>
      <c r="D19" s="13"/>
      <c r="E19" s="13"/>
      <c r="F19" s="11">
        <f t="shared" si="0"/>
        <v>0</v>
      </c>
      <c r="G19" s="11">
        <f t="shared" si="1"/>
        <v>0</v>
      </c>
    </row>
    <row r="20" spans="1:7" ht="12.75">
      <c r="A20" s="12">
        <v>5115</v>
      </c>
      <c r="B20" s="12" t="s">
        <v>17</v>
      </c>
      <c r="C20" s="13">
        <v>40000</v>
      </c>
      <c r="D20" s="13"/>
      <c r="E20" s="13"/>
      <c r="F20" s="11">
        <f t="shared" si="0"/>
        <v>0</v>
      </c>
      <c r="G20" s="11">
        <f t="shared" si="1"/>
        <v>0</v>
      </c>
    </row>
    <row r="21" spans="1:7" ht="12.75">
      <c r="A21" s="12">
        <v>5116</v>
      </c>
      <c r="B21" s="12" t="s">
        <v>18</v>
      </c>
      <c r="C21" s="13">
        <v>54000</v>
      </c>
      <c r="D21" s="13"/>
      <c r="E21" s="13"/>
      <c r="F21" s="11">
        <f t="shared" si="0"/>
        <v>0</v>
      </c>
      <c r="G21" s="11">
        <f t="shared" si="1"/>
        <v>0</v>
      </c>
    </row>
    <row r="22" spans="1:7" ht="12.75">
      <c r="A22" s="12">
        <v>5117</v>
      </c>
      <c r="B22" s="12" t="s">
        <v>19</v>
      </c>
      <c r="C22" s="13">
        <v>44000</v>
      </c>
      <c r="D22" s="13"/>
      <c r="E22" s="13"/>
      <c r="F22" s="11">
        <f t="shared" si="0"/>
        <v>0</v>
      </c>
      <c r="G22" s="11">
        <f t="shared" si="1"/>
        <v>0</v>
      </c>
    </row>
    <row r="23" spans="1:7" ht="12.75">
      <c r="A23" s="12">
        <v>5118</v>
      </c>
      <c r="B23" s="12" t="s">
        <v>20</v>
      </c>
      <c r="C23" s="13">
        <v>8000</v>
      </c>
      <c r="D23" s="13"/>
      <c r="E23" s="13"/>
      <c r="F23" s="11">
        <f t="shared" si="0"/>
        <v>0</v>
      </c>
      <c r="G23" s="11">
        <f t="shared" si="1"/>
        <v>0</v>
      </c>
    </row>
    <row r="24" spans="1:7" ht="12.75">
      <c r="A24" s="12">
        <v>5122</v>
      </c>
      <c r="B24" s="12" t="s">
        <v>21</v>
      </c>
      <c r="C24" s="13">
        <v>24000</v>
      </c>
      <c r="D24" s="13"/>
      <c r="E24" s="13"/>
      <c r="F24" s="11">
        <f t="shared" si="0"/>
        <v>0</v>
      </c>
      <c r="G24" s="11">
        <f t="shared" si="1"/>
        <v>0</v>
      </c>
    </row>
    <row r="25" spans="1:7" ht="12.75">
      <c r="A25" s="12">
        <v>5125</v>
      </c>
      <c r="B25" s="12" t="s">
        <v>22</v>
      </c>
      <c r="C25" s="13">
        <v>4300000</v>
      </c>
      <c r="D25" s="13"/>
      <c r="E25" s="13"/>
      <c r="F25" s="11">
        <f t="shared" si="0"/>
        <v>0</v>
      </c>
      <c r="G25" s="11">
        <f t="shared" si="1"/>
        <v>0</v>
      </c>
    </row>
    <row r="26" spans="1:7" ht="12.75">
      <c r="A26" s="12">
        <v>5126</v>
      </c>
      <c r="B26" s="12" t="s">
        <v>23</v>
      </c>
      <c r="C26" s="13">
        <v>2700000</v>
      </c>
      <c r="D26" s="13"/>
      <c r="E26" s="13"/>
      <c r="F26" s="11">
        <f t="shared" si="0"/>
        <v>0</v>
      </c>
      <c r="G26" s="11">
        <f t="shared" si="1"/>
        <v>0</v>
      </c>
    </row>
    <row r="27" spans="1:7" ht="12.75">
      <c r="A27" s="12">
        <v>5128</v>
      </c>
      <c r="B27" s="12" t="s">
        <v>24</v>
      </c>
      <c r="C27" s="13">
        <v>255000</v>
      </c>
      <c r="D27" s="13"/>
      <c r="E27" s="13"/>
      <c r="F27" s="11">
        <f t="shared" si="0"/>
        <v>0</v>
      </c>
      <c r="G27" s="11">
        <f t="shared" si="1"/>
        <v>0</v>
      </c>
    </row>
    <row r="28" spans="1:7" ht="12.75">
      <c r="A28" s="14">
        <v>51</v>
      </c>
      <c r="B28" s="14" t="s">
        <v>25</v>
      </c>
      <c r="C28" s="15">
        <f>SUM(C16:C27)</f>
        <v>9619000</v>
      </c>
      <c r="D28" s="15">
        <f>SUM(D16:D27)</f>
        <v>0</v>
      </c>
      <c r="E28" s="15">
        <f>SUM(E16:E27)</f>
        <v>0</v>
      </c>
      <c r="F28" s="11">
        <f t="shared" si="0"/>
        <v>0</v>
      </c>
      <c r="G28" s="11">
        <f t="shared" si="1"/>
        <v>0</v>
      </c>
    </row>
    <row r="29" spans="1:7" ht="12.75">
      <c r="A29" s="20">
        <v>5211</v>
      </c>
      <c r="B29" s="20" t="s">
        <v>26</v>
      </c>
      <c r="C29" s="13">
        <v>4000</v>
      </c>
      <c r="D29" s="21"/>
      <c r="E29" s="21"/>
      <c r="F29" s="11">
        <f t="shared" si="0"/>
        <v>0</v>
      </c>
      <c r="G29" s="11">
        <f t="shared" si="1"/>
        <v>0</v>
      </c>
    </row>
    <row r="30" spans="1:7" ht="12.75">
      <c r="A30" s="12">
        <v>5212</v>
      </c>
      <c r="B30" s="12" t="s">
        <v>7</v>
      </c>
      <c r="C30" s="13">
        <v>100000</v>
      </c>
      <c r="D30" s="13"/>
      <c r="E30" s="13"/>
      <c r="F30" s="11">
        <f t="shared" si="0"/>
        <v>0</v>
      </c>
      <c r="G30" s="11">
        <f t="shared" si="1"/>
        <v>0</v>
      </c>
    </row>
    <row r="31" spans="1:7" ht="12.75">
      <c r="A31" s="22" t="s">
        <v>27</v>
      </c>
      <c r="B31" s="12" t="s">
        <v>28</v>
      </c>
      <c r="C31" s="13">
        <v>305000</v>
      </c>
      <c r="D31" s="13"/>
      <c r="E31" s="13"/>
      <c r="F31" s="11">
        <f t="shared" si="0"/>
        <v>0</v>
      </c>
      <c r="G31" s="11">
        <f t="shared" si="1"/>
        <v>0</v>
      </c>
    </row>
    <row r="32" spans="1:7" ht="12.75">
      <c r="A32" s="12">
        <v>5215</v>
      </c>
      <c r="B32" s="12" t="s">
        <v>29</v>
      </c>
      <c r="C32" s="13">
        <v>88000</v>
      </c>
      <c r="D32" s="13"/>
      <c r="E32" s="13"/>
      <c r="F32" s="11">
        <f t="shared" si="0"/>
        <v>0</v>
      </c>
      <c r="G32" s="11">
        <f t="shared" si="1"/>
        <v>0</v>
      </c>
    </row>
    <row r="33" spans="1:7" ht="12.75">
      <c r="A33" s="12">
        <v>5218</v>
      </c>
      <c r="B33" s="12" t="s">
        <v>30</v>
      </c>
      <c r="C33" s="13">
        <v>55000</v>
      </c>
      <c r="D33" s="13"/>
      <c r="E33" s="13"/>
      <c r="F33" s="11">
        <f t="shared" si="0"/>
        <v>0</v>
      </c>
      <c r="G33" s="11">
        <f t="shared" si="1"/>
        <v>0</v>
      </c>
    </row>
    <row r="34" spans="1:7" ht="12.75">
      <c r="A34" s="12">
        <v>5219</v>
      </c>
      <c r="B34" s="12" t="s">
        <v>31</v>
      </c>
      <c r="C34" s="13">
        <v>100000</v>
      </c>
      <c r="D34" s="13"/>
      <c r="E34" s="13"/>
      <c r="F34" s="11">
        <f t="shared" si="0"/>
        <v>0</v>
      </c>
      <c r="G34" s="11">
        <f t="shared" si="1"/>
        <v>0</v>
      </c>
    </row>
    <row r="35" spans="1:7" ht="12.75">
      <c r="A35" s="12">
        <v>5221</v>
      </c>
      <c r="B35" s="12" t="s">
        <v>32</v>
      </c>
      <c r="C35" s="13">
        <v>138000</v>
      </c>
      <c r="D35" s="13"/>
      <c r="E35" s="13"/>
      <c r="F35" s="11">
        <f t="shared" si="0"/>
        <v>0</v>
      </c>
      <c r="G35" s="11">
        <f t="shared" si="1"/>
        <v>0</v>
      </c>
    </row>
    <row r="36" spans="1:7" ht="12.75">
      <c r="A36" s="12">
        <v>5222</v>
      </c>
      <c r="B36" s="12" t="s">
        <v>33</v>
      </c>
      <c r="C36" s="13">
        <v>40000</v>
      </c>
      <c r="D36" s="13"/>
      <c r="E36" s="13"/>
      <c r="F36" s="11">
        <f t="shared" si="0"/>
        <v>0</v>
      </c>
      <c r="G36" s="11">
        <f t="shared" si="1"/>
        <v>0</v>
      </c>
    </row>
    <row r="37" spans="1:7" ht="12.75">
      <c r="A37" s="12">
        <v>5223</v>
      </c>
      <c r="B37" s="12" t="s">
        <v>34</v>
      </c>
      <c r="C37" s="13">
        <v>300000</v>
      </c>
      <c r="D37" s="13"/>
      <c r="E37" s="13"/>
      <c r="F37" s="11">
        <f t="shared" si="0"/>
        <v>0</v>
      </c>
      <c r="G37" s="11">
        <f t="shared" si="1"/>
        <v>0</v>
      </c>
    </row>
    <row r="38" spans="1:7" ht="12.75">
      <c r="A38" s="12">
        <v>5224</v>
      </c>
      <c r="B38" s="12" t="s">
        <v>35</v>
      </c>
      <c r="C38" s="13">
        <v>60000</v>
      </c>
      <c r="D38" s="13"/>
      <c r="E38" s="13"/>
      <c r="F38" s="11">
        <f t="shared" si="0"/>
        <v>0</v>
      </c>
      <c r="G38" s="11">
        <f t="shared" si="1"/>
        <v>0</v>
      </c>
    </row>
    <row r="39" spans="1:7" ht="12.75">
      <c r="A39" s="12">
        <v>5227</v>
      </c>
      <c r="B39" s="12" t="s">
        <v>36</v>
      </c>
      <c r="C39" s="13">
        <v>3215000</v>
      </c>
      <c r="D39" s="13"/>
      <c r="E39" s="13"/>
      <c r="F39" s="11">
        <f t="shared" si="0"/>
        <v>0</v>
      </c>
      <c r="G39" s="11">
        <f t="shared" si="1"/>
        <v>0</v>
      </c>
    </row>
    <row r="40" spans="1:7" ht="12.75">
      <c r="A40" s="14">
        <v>52</v>
      </c>
      <c r="B40" s="14" t="s">
        <v>37</v>
      </c>
      <c r="C40" s="23">
        <f>SUM(C29:C39)</f>
        <v>4405000</v>
      </c>
      <c r="D40" s="23">
        <f>SUM(D29:D39)</f>
        <v>0</v>
      </c>
      <c r="E40" s="23">
        <f>SUM(E29:E39)</f>
        <v>0</v>
      </c>
      <c r="F40" s="11">
        <f t="shared" si="0"/>
        <v>0</v>
      </c>
      <c r="G40" s="11">
        <f t="shared" si="1"/>
        <v>0</v>
      </c>
    </row>
    <row r="41" spans="1:7" ht="12.75">
      <c r="A41" s="12">
        <v>5311</v>
      </c>
      <c r="B41" s="12" t="s">
        <v>38</v>
      </c>
      <c r="C41" s="13">
        <v>10000</v>
      </c>
      <c r="D41" s="13"/>
      <c r="E41" s="13"/>
      <c r="F41" s="11">
        <f t="shared" si="0"/>
        <v>0</v>
      </c>
      <c r="G41" s="11">
        <f t="shared" si="1"/>
        <v>0</v>
      </c>
    </row>
    <row r="42" spans="1:7" ht="12.75">
      <c r="A42" s="12">
        <v>5314</v>
      </c>
      <c r="B42" s="12" t="s">
        <v>39</v>
      </c>
      <c r="C42" s="13">
        <v>315000</v>
      </c>
      <c r="D42" s="13"/>
      <c r="E42" s="13"/>
      <c r="F42" s="11">
        <f t="shared" si="0"/>
        <v>0</v>
      </c>
      <c r="G42" s="11">
        <f t="shared" si="1"/>
        <v>0</v>
      </c>
    </row>
    <row r="43" spans="1:7" ht="12.75">
      <c r="A43" s="14">
        <v>53</v>
      </c>
      <c r="B43" s="14" t="s">
        <v>40</v>
      </c>
      <c r="C43" s="15">
        <f>SUM(C41:C42)</f>
        <v>325000</v>
      </c>
      <c r="D43" s="15">
        <f>SUM(D41:D42)</f>
        <v>0</v>
      </c>
      <c r="E43" s="15">
        <f>SUM(E41:E42)</f>
        <v>0</v>
      </c>
      <c r="F43" s="11">
        <f t="shared" si="0"/>
        <v>0</v>
      </c>
      <c r="G43" s="11">
        <f t="shared" si="1"/>
        <v>0</v>
      </c>
    </row>
    <row r="44" spans="1:7" ht="12.75">
      <c r="A44" s="14">
        <v>5411</v>
      </c>
      <c r="B44" s="14" t="s">
        <v>41</v>
      </c>
      <c r="C44" s="15">
        <v>3320000</v>
      </c>
      <c r="D44" s="15"/>
      <c r="E44" s="15"/>
      <c r="F44" s="11">
        <f t="shared" si="0"/>
        <v>0</v>
      </c>
      <c r="G44" s="11">
        <f t="shared" si="1"/>
        <v>0</v>
      </c>
    </row>
    <row r="45" spans="1:7" ht="12.75">
      <c r="A45" s="12">
        <v>5511</v>
      </c>
      <c r="B45" s="12" t="s">
        <v>42</v>
      </c>
      <c r="C45" s="13">
        <v>162000</v>
      </c>
      <c r="D45" s="13"/>
      <c r="E45" s="13"/>
      <c r="F45" s="11">
        <f t="shared" si="0"/>
        <v>0</v>
      </c>
      <c r="G45" s="11">
        <f t="shared" si="1"/>
        <v>0</v>
      </c>
    </row>
    <row r="46" spans="1:7" ht="12.75">
      <c r="A46" s="12">
        <v>5518</v>
      </c>
      <c r="B46" s="12" t="s">
        <v>43</v>
      </c>
      <c r="C46" s="13">
        <v>5000</v>
      </c>
      <c r="D46" s="13"/>
      <c r="E46" s="13"/>
      <c r="F46" s="11">
        <f t="shared" si="0"/>
        <v>0</v>
      </c>
      <c r="G46" s="11">
        <f t="shared" si="1"/>
        <v>0</v>
      </c>
    </row>
    <row r="47" spans="1:7" ht="12.75">
      <c r="A47" s="12">
        <v>5523</v>
      </c>
      <c r="B47" s="12" t="s">
        <v>44</v>
      </c>
      <c r="C47" s="13">
        <v>60000</v>
      </c>
      <c r="D47" s="13"/>
      <c r="E47" s="13"/>
      <c r="F47" s="11">
        <f t="shared" si="0"/>
        <v>0</v>
      </c>
      <c r="G47" s="11">
        <f t="shared" si="1"/>
        <v>0</v>
      </c>
    </row>
    <row r="48" spans="1:7" ht="12.75">
      <c r="A48" s="14">
        <v>55</v>
      </c>
      <c r="B48" s="14" t="s">
        <v>45</v>
      </c>
      <c r="C48" s="15">
        <f>SUM(C45:C47)</f>
        <v>227000</v>
      </c>
      <c r="D48" s="15">
        <f>SUM(D45:D47)</f>
        <v>0</v>
      </c>
      <c r="E48" s="15">
        <f>SUM(E45:E47)</f>
        <v>0</v>
      </c>
      <c r="F48" s="11">
        <f t="shared" si="0"/>
        <v>0</v>
      </c>
      <c r="G48" s="11">
        <f t="shared" si="1"/>
        <v>0</v>
      </c>
    </row>
    <row r="49" spans="1:7" ht="12.75">
      <c r="A49" s="14">
        <v>56</v>
      </c>
      <c r="B49" s="14" t="s">
        <v>46</v>
      </c>
      <c r="C49" s="23">
        <v>1200000</v>
      </c>
      <c r="D49" s="23"/>
      <c r="E49" s="23"/>
      <c r="F49" s="11">
        <f t="shared" si="0"/>
        <v>0</v>
      </c>
      <c r="G49" s="11">
        <f t="shared" si="1"/>
        <v>0</v>
      </c>
    </row>
    <row r="50" spans="1:7" ht="12.75">
      <c r="A50" s="14">
        <v>57</v>
      </c>
      <c r="B50" s="14" t="s">
        <v>47</v>
      </c>
      <c r="C50" s="15">
        <v>1085000</v>
      </c>
      <c r="D50" s="15"/>
      <c r="E50" s="15"/>
      <c r="F50" s="32">
        <f t="shared" si="0"/>
        <v>0</v>
      </c>
      <c r="G50" s="32">
        <f t="shared" si="1"/>
        <v>0</v>
      </c>
    </row>
    <row r="51" spans="1:7" ht="13.5" thickBot="1">
      <c r="A51" s="14">
        <v>86</v>
      </c>
      <c r="B51" s="24" t="s">
        <v>48</v>
      </c>
      <c r="C51" s="25">
        <v>213000</v>
      </c>
      <c r="D51" s="25"/>
      <c r="E51" s="25"/>
      <c r="F51" s="39">
        <f t="shared" si="0"/>
        <v>0</v>
      </c>
      <c r="G51" s="39">
        <f t="shared" si="1"/>
        <v>0</v>
      </c>
    </row>
    <row r="52" spans="1:7" ht="13.5" thickTop="1">
      <c r="A52" s="9"/>
      <c r="B52" s="26" t="s">
        <v>49</v>
      </c>
      <c r="C52" s="27">
        <f>SUM(C28+C40+C43+C44+C48+C49+C50+C51)</f>
        <v>20394000</v>
      </c>
      <c r="D52" s="27">
        <f>SUM(D28+D40+D43+D44+D48+D49+D50+D51)</f>
        <v>0</v>
      </c>
      <c r="E52" s="27">
        <f>SUM(E28+E40+E43+E44+E48+E49+E50+E51)</f>
        <v>0</v>
      </c>
      <c r="F52" s="11">
        <f t="shared" si="0"/>
        <v>0</v>
      </c>
      <c r="G52" s="11">
        <f t="shared" si="1"/>
        <v>0</v>
      </c>
    </row>
    <row r="53" spans="1:7" ht="13.5" thickBot="1">
      <c r="A53" s="12"/>
      <c r="B53" s="5" t="s">
        <v>50</v>
      </c>
      <c r="C53" s="16">
        <v>2800000</v>
      </c>
      <c r="D53" s="16"/>
      <c r="E53" s="16"/>
      <c r="F53" s="32">
        <f t="shared" si="0"/>
        <v>0</v>
      </c>
      <c r="G53" s="32">
        <f t="shared" si="1"/>
        <v>0</v>
      </c>
    </row>
    <row r="54" spans="1:7" ht="14.25" thickBot="1" thickTop="1">
      <c r="A54" s="28"/>
      <c r="B54" s="18" t="s">
        <v>51</v>
      </c>
      <c r="C54" s="19">
        <f>SUM(C52+C53)</f>
        <v>23194000</v>
      </c>
      <c r="D54" s="19">
        <f>SUM(D52+D53)</f>
        <v>0</v>
      </c>
      <c r="E54" s="19">
        <f>SUM(E52+E53)</f>
        <v>0</v>
      </c>
      <c r="F54" s="40">
        <f t="shared" si="0"/>
        <v>0</v>
      </c>
      <c r="G54" s="29">
        <f t="shared" si="1"/>
        <v>0</v>
      </c>
    </row>
    <row r="55" spans="1:7" ht="14.25" thickBot="1" thickTop="1">
      <c r="A55" s="12"/>
      <c r="B55" s="30"/>
      <c r="C55" s="31"/>
      <c r="D55" s="31"/>
      <c r="E55" s="31"/>
      <c r="F55" s="32"/>
      <c r="G55" s="32"/>
    </row>
    <row r="56" spans="1:7" ht="14.25" thickBot="1" thickTop="1">
      <c r="A56" s="28"/>
      <c r="B56" s="18" t="s">
        <v>52</v>
      </c>
      <c r="C56" s="19">
        <f>SUM(C15-C54)</f>
        <v>-6401000</v>
      </c>
      <c r="D56" s="19">
        <f>SUM(D15-D54)</f>
        <v>0</v>
      </c>
      <c r="E56" s="19">
        <f>SUM(E15-E54)</f>
        <v>0</v>
      </c>
      <c r="F56" s="40">
        <f t="shared" si="0"/>
        <v>0</v>
      </c>
      <c r="G56" s="29">
        <f t="shared" si="1"/>
        <v>0</v>
      </c>
    </row>
    <row r="57" spans="4:6" ht="13.5" thickTop="1">
      <c r="D57" s="33"/>
      <c r="F57" s="4"/>
    </row>
    <row r="58" spans="4:6" ht="12.75">
      <c r="D58" s="33"/>
      <c r="F58" s="4"/>
    </row>
    <row r="59" ht="12.75">
      <c r="D59" s="33"/>
    </row>
    <row r="60" ht="12.75">
      <c r="D60" s="34"/>
    </row>
  </sheetData>
  <mergeCells count="3">
    <mergeCell ref="D6:E6"/>
    <mergeCell ref="F6:G6"/>
    <mergeCell ref="A4:G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3" sqref="A3"/>
    </sheetView>
  </sheetViews>
  <sheetFormatPr defaultColWidth="9.140625" defaultRowHeight="12.75"/>
  <cols>
    <col min="2" max="2" width="20.421875" style="0" customWidth="1"/>
    <col min="3" max="3" width="11.7109375" style="0" customWidth="1"/>
    <col min="4" max="5" width="12.8515625" style="0" customWidth="1"/>
    <col min="6" max="6" width="11.7109375" style="0" customWidth="1"/>
  </cols>
  <sheetData>
    <row r="1" spans="1:7" ht="12.75">
      <c r="A1" s="2" t="s">
        <v>55</v>
      </c>
      <c r="G1" t="s">
        <v>60</v>
      </c>
    </row>
    <row r="2" ht="12.75">
      <c r="A2" s="3" t="s">
        <v>56</v>
      </c>
    </row>
    <row r="3" spans="1:6" ht="12.75">
      <c r="A3" s="4"/>
      <c r="B3" s="4"/>
      <c r="C3" s="4"/>
      <c r="D3" s="4"/>
      <c r="E3" s="4"/>
      <c r="F3" s="4"/>
    </row>
    <row r="4" spans="1:7" ht="15.75">
      <c r="A4" s="56" t="s">
        <v>0</v>
      </c>
      <c r="B4" s="56"/>
      <c r="C4" s="56"/>
      <c r="D4" s="56"/>
      <c r="E4" s="56"/>
      <c r="F4" s="56"/>
      <c r="G4" s="56"/>
    </row>
    <row r="5" spans="1:6" ht="12.75">
      <c r="A5" s="4"/>
      <c r="B5" s="4"/>
      <c r="C5" s="4"/>
      <c r="D5" s="4"/>
      <c r="E5" s="4"/>
      <c r="F5" s="4"/>
    </row>
    <row r="6" spans="1:7" ht="12.75">
      <c r="A6" s="5" t="s">
        <v>1</v>
      </c>
      <c r="B6" s="5" t="s">
        <v>2</v>
      </c>
      <c r="C6" s="6" t="s">
        <v>3</v>
      </c>
      <c r="D6" s="55" t="s">
        <v>53</v>
      </c>
      <c r="E6" s="55"/>
      <c r="F6" s="55" t="s">
        <v>58</v>
      </c>
      <c r="G6" s="55"/>
    </row>
    <row r="7" spans="1:7" ht="13.5" thickBot="1">
      <c r="A7" s="7"/>
      <c r="B7" s="7"/>
      <c r="C7" s="8" t="s">
        <v>4</v>
      </c>
      <c r="D7" s="35" t="s">
        <v>57</v>
      </c>
      <c r="E7" s="54" t="s">
        <v>54</v>
      </c>
      <c r="F7" s="35" t="s">
        <v>59</v>
      </c>
      <c r="G7" s="36" t="s">
        <v>54</v>
      </c>
    </row>
    <row r="8" spans="1:7" ht="13.5" thickTop="1">
      <c r="A8" s="9">
        <v>911401</v>
      </c>
      <c r="B8" s="9" t="s">
        <v>5</v>
      </c>
      <c r="C8" s="10">
        <v>14418000</v>
      </c>
      <c r="D8" s="10">
        <f>SUM(C8*F8/100)</f>
        <v>15859800</v>
      </c>
      <c r="E8" s="41">
        <f>SUM(C8*G8/100)</f>
        <v>20185200</v>
      </c>
      <c r="F8" s="11">
        <v>110</v>
      </c>
      <c r="G8" s="11">
        <v>140</v>
      </c>
    </row>
    <row r="9" spans="1:7" ht="12.75">
      <c r="A9" s="12">
        <v>911402</v>
      </c>
      <c r="B9" s="12" t="s">
        <v>6</v>
      </c>
      <c r="C9" s="13">
        <v>695000</v>
      </c>
      <c r="D9" s="10">
        <f aca="true" t="shared" si="0" ref="D9:D27">SUM(C9*F9/100)</f>
        <v>764500</v>
      </c>
      <c r="E9" s="44">
        <f aca="true" t="shared" si="1" ref="E9:E53">SUM(C9*G9/100)</f>
        <v>834000</v>
      </c>
      <c r="F9" s="11">
        <v>110</v>
      </c>
      <c r="G9" s="11">
        <v>120</v>
      </c>
    </row>
    <row r="10" spans="1:7" ht="12.75">
      <c r="A10" s="12">
        <v>911403</v>
      </c>
      <c r="B10" s="12" t="s">
        <v>7</v>
      </c>
      <c r="C10" s="13">
        <v>737000</v>
      </c>
      <c r="D10" s="10">
        <f t="shared" si="0"/>
        <v>810700</v>
      </c>
      <c r="E10" s="43">
        <f t="shared" si="1"/>
        <v>884400</v>
      </c>
      <c r="F10" s="11">
        <v>110</v>
      </c>
      <c r="G10" s="11">
        <v>120</v>
      </c>
    </row>
    <row r="11" spans="1:7" ht="12.75">
      <c r="A11" s="12">
        <v>911404</v>
      </c>
      <c r="B11" s="12" t="s">
        <v>8</v>
      </c>
      <c r="C11" s="13">
        <v>250000</v>
      </c>
      <c r="D11" s="10">
        <f t="shared" si="0"/>
        <v>275000</v>
      </c>
      <c r="E11" s="42">
        <f t="shared" si="1"/>
        <v>275000</v>
      </c>
      <c r="F11" s="11">
        <v>110</v>
      </c>
      <c r="G11" s="11">
        <v>110</v>
      </c>
    </row>
    <row r="12" spans="1:7" ht="12.75">
      <c r="A12" s="14">
        <v>91</v>
      </c>
      <c r="B12" s="14" t="s">
        <v>9</v>
      </c>
      <c r="C12" s="15">
        <f>SUM(C8:C11)</f>
        <v>16100000</v>
      </c>
      <c r="D12" s="15">
        <f>SUM(D8:D11)</f>
        <v>17710000</v>
      </c>
      <c r="E12" s="15">
        <f>SUM(E8:E11)</f>
        <v>22178600</v>
      </c>
      <c r="F12" s="45">
        <v>107</v>
      </c>
      <c r="G12" s="11"/>
    </row>
    <row r="13" spans="1:7" ht="12.75">
      <c r="A13" s="14">
        <v>96</v>
      </c>
      <c r="B13" s="14" t="s">
        <v>10</v>
      </c>
      <c r="C13" s="15">
        <v>25000</v>
      </c>
      <c r="D13" s="10">
        <v>0</v>
      </c>
      <c r="E13" s="42">
        <f t="shared" si="1"/>
        <v>0</v>
      </c>
      <c r="F13" s="11">
        <v>0</v>
      </c>
      <c r="G13" s="11">
        <v>0</v>
      </c>
    </row>
    <row r="14" spans="1:7" ht="13.5" thickBot="1">
      <c r="A14" s="12">
        <v>982</v>
      </c>
      <c r="B14" s="5" t="s">
        <v>11</v>
      </c>
      <c r="C14" s="16">
        <v>668000</v>
      </c>
      <c r="D14" s="10">
        <v>668000</v>
      </c>
      <c r="E14" s="42">
        <v>668000</v>
      </c>
      <c r="F14" s="32">
        <v>0</v>
      </c>
      <c r="G14" s="32">
        <v>0</v>
      </c>
    </row>
    <row r="15" spans="1:7" ht="14.25" thickBot="1" thickTop="1">
      <c r="A15" s="17"/>
      <c r="B15" s="18" t="s">
        <v>12</v>
      </c>
      <c r="C15" s="19">
        <f>SUM(C12+C13+C14)</f>
        <v>16793000</v>
      </c>
      <c r="D15" s="19">
        <f>SUM(D12+D13+D14)</f>
        <v>18378000</v>
      </c>
      <c r="E15" s="19">
        <f>SUM(E12+E13+E14)</f>
        <v>22846600</v>
      </c>
      <c r="F15" s="46">
        <v>109</v>
      </c>
      <c r="G15" s="47">
        <f>E15/C15*100</f>
        <v>136.04835348061692</v>
      </c>
    </row>
    <row r="16" spans="1:7" ht="13.5" thickTop="1">
      <c r="A16" s="12">
        <v>5111</v>
      </c>
      <c r="B16" s="9" t="s">
        <v>13</v>
      </c>
      <c r="C16" s="10">
        <v>300000</v>
      </c>
      <c r="D16" s="10">
        <f t="shared" si="0"/>
        <v>330000</v>
      </c>
      <c r="E16" s="42">
        <f t="shared" si="1"/>
        <v>330000</v>
      </c>
      <c r="F16" s="11">
        <v>110</v>
      </c>
      <c r="G16" s="11">
        <v>110</v>
      </c>
    </row>
    <row r="17" spans="1:7" ht="12.75">
      <c r="A17" s="12">
        <v>5112</v>
      </c>
      <c r="B17" s="12" t="s">
        <v>14</v>
      </c>
      <c r="C17" s="13">
        <v>94000</v>
      </c>
      <c r="D17" s="10">
        <f t="shared" si="0"/>
        <v>98700</v>
      </c>
      <c r="E17" s="42">
        <f t="shared" si="1"/>
        <v>103400</v>
      </c>
      <c r="F17" s="11">
        <v>105</v>
      </c>
      <c r="G17" s="11">
        <v>110</v>
      </c>
    </row>
    <row r="18" spans="1:7" ht="12.75">
      <c r="A18" s="12">
        <v>5113</v>
      </c>
      <c r="B18" s="12" t="s">
        <v>15</v>
      </c>
      <c r="C18" s="13">
        <v>700000</v>
      </c>
      <c r="D18" s="10">
        <f t="shared" si="0"/>
        <v>770000</v>
      </c>
      <c r="E18" s="42">
        <f t="shared" si="1"/>
        <v>1260000</v>
      </c>
      <c r="F18" s="11">
        <v>110</v>
      </c>
      <c r="G18" s="11">
        <v>180</v>
      </c>
    </row>
    <row r="19" spans="1:7" ht="12.75">
      <c r="A19" s="12">
        <v>5114</v>
      </c>
      <c r="B19" s="12" t="s">
        <v>16</v>
      </c>
      <c r="C19" s="13">
        <v>1100000</v>
      </c>
      <c r="D19" s="10">
        <f t="shared" si="0"/>
        <v>1210000</v>
      </c>
      <c r="E19" s="42">
        <f t="shared" si="1"/>
        <v>1210000</v>
      </c>
      <c r="F19" s="11">
        <v>110</v>
      </c>
      <c r="G19" s="11">
        <v>110</v>
      </c>
    </row>
    <row r="20" spans="1:7" ht="12.75">
      <c r="A20" s="12">
        <v>5115</v>
      </c>
      <c r="B20" s="12" t="s">
        <v>17</v>
      </c>
      <c r="C20" s="13">
        <v>40000</v>
      </c>
      <c r="D20" s="10">
        <v>40000</v>
      </c>
      <c r="E20" s="42">
        <v>40000</v>
      </c>
      <c r="F20" s="11">
        <v>0</v>
      </c>
      <c r="G20" s="11">
        <v>0</v>
      </c>
    </row>
    <row r="21" spans="1:7" ht="12.75">
      <c r="A21" s="12">
        <v>5116</v>
      </c>
      <c r="B21" s="12" t="s">
        <v>18</v>
      </c>
      <c r="C21" s="13">
        <v>54000</v>
      </c>
      <c r="D21" s="10">
        <f t="shared" si="0"/>
        <v>56700</v>
      </c>
      <c r="E21" s="42">
        <f t="shared" si="1"/>
        <v>56700</v>
      </c>
      <c r="F21" s="11">
        <v>105</v>
      </c>
      <c r="G21" s="11">
        <v>105</v>
      </c>
    </row>
    <row r="22" spans="1:7" ht="12.75">
      <c r="A22" s="12">
        <v>5117</v>
      </c>
      <c r="B22" s="12" t="s">
        <v>19</v>
      </c>
      <c r="C22" s="13">
        <v>44000</v>
      </c>
      <c r="D22" s="10">
        <v>44000</v>
      </c>
      <c r="E22" s="42">
        <v>44000</v>
      </c>
      <c r="F22" s="11">
        <v>0</v>
      </c>
      <c r="G22" s="11">
        <v>0</v>
      </c>
    </row>
    <row r="23" spans="1:7" ht="12.75">
      <c r="A23" s="12">
        <v>5118</v>
      </c>
      <c r="B23" s="12" t="s">
        <v>20</v>
      </c>
      <c r="C23" s="13">
        <v>8000</v>
      </c>
      <c r="D23" s="10">
        <v>8000</v>
      </c>
      <c r="E23" s="42">
        <f t="shared" si="1"/>
        <v>8400</v>
      </c>
      <c r="F23" s="11">
        <v>0</v>
      </c>
      <c r="G23" s="11">
        <v>105</v>
      </c>
    </row>
    <row r="24" spans="1:7" ht="12.75">
      <c r="A24" s="12">
        <v>5122</v>
      </c>
      <c r="B24" s="12" t="s">
        <v>21</v>
      </c>
      <c r="C24" s="13">
        <v>24000</v>
      </c>
      <c r="D24" s="10">
        <v>24000</v>
      </c>
      <c r="E24" s="42">
        <v>24000</v>
      </c>
      <c r="F24" s="11">
        <v>0</v>
      </c>
      <c r="G24" s="11">
        <v>0</v>
      </c>
    </row>
    <row r="25" spans="1:7" ht="12.75">
      <c r="A25" s="12">
        <v>5125</v>
      </c>
      <c r="B25" s="12" t="s">
        <v>22</v>
      </c>
      <c r="C25" s="13">
        <v>4300000</v>
      </c>
      <c r="D25" s="10">
        <f t="shared" si="0"/>
        <v>4945000</v>
      </c>
      <c r="E25" s="42">
        <v>1000000</v>
      </c>
      <c r="F25" s="11">
        <v>115</v>
      </c>
      <c r="G25" s="11">
        <v>23</v>
      </c>
    </row>
    <row r="26" spans="1:7" ht="12.75">
      <c r="A26" s="12">
        <v>5126</v>
      </c>
      <c r="B26" s="12" t="s">
        <v>23</v>
      </c>
      <c r="C26" s="13">
        <v>2700000</v>
      </c>
      <c r="D26" s="10">
        <f t="shared" si="0"/>
        <v>3240000</v>
      </c>
      <c r="E26" s="42">
        <f t="shared" si="1"/>
        <v>5670000</v>
      </c>
      <c r="F26" s="11">
        <v>120</v>
      </c>
      <c r="G26" s="11">
        <v>210</v>
      </c>
    </row>
    <row r="27" spans="1:7" ht="12.75">
      <c r="A27" s="12">
        <v>5128</v>
      </c>
      <c r="B27" s="12" t="s">
        <v>24</v>
      </c>
      <c r="C27" s="13">
        <v>255000</v>
      </c>
      <c r="D27" s="10">
        <f t="shared" si="0"/>
        <v>280500</v>
      </c>
      <c r="E27" s="42">
        <f t="shared" si="1"/>
        <v>280500</v>
      </c>
      <c r="F27" s="11">
        <v>110</v>
      </c>
      <c r="G27" s="11">
        <v>110</v>
      </c>
    </row>
    <row r="28" spans="1:7" ht="12.75">
      <c r="A28" s="14">
        <v>51</v>
      </c>
      <c r="B28" s="14" t="s">
        <v>25</v>
      </c>
      <c r="C28" s="15">
        <f>SUM(C16:C27)</f>
        <v>9619000</v>
      </c>
      <c r="D28" s="48">
        <f>SUM(D16:D27)</f>
        <v>11046900</v>
      </c>
      <c r="E28" s="15">
        <f>SUM(E16:E27)</f>
        <v>10027000</v>
      </c>
      <c r="F28" s="45">
        <v>115</v>
      </c>
      <c r="G28" s="45">
        <v>104</v>
      </c>
    </row>
    <row r="29" spans="1:7" ht="12.75">
      <c r="A29" s="20">
        <v>5211</v>
      </c>
      <c r="B29" s="20" t="s">
        <v>26</v>
      </c>
      <c r="C29" s="13">
        <v>4000</v>
      </c>
      <c r="D29" s="10">
        <v>4000</v>
      </c>
      <c r="E29" s="42">
        <v>4000</v>
      </c>
      <c r="F29" s="11">
        <v>0</v>
      </c>
      <c r="G29" s="11">
        <v>0</v>
      </c>
    </row>
    <row r="30" spans="1:7" ht="12.75">
      <c r="A30" s="12">
        <v>5212</v>
      </c>
      <c r="B30" s="12" t="s">
        <v>7</v>
      </c>
      <c r="C30" s="13">
        <v>100000</v>
      </c>
      <c r="D30" s="10">
        <v>100000</v>
      </c>
      <c r="E30" s="42">
        <v>100000</v>
      </c>
      <c r="F30" s="11">
        <v>0</v>
      </c>
      <c r="G30" s="11">
        <v>0</v>
      </c>
    </row>
    <row r="31" spans="1:7" ht="12.75">
      <c r="A31" s="22" t="s">
        <v>27</v>
      </c>
      <c r="B31" s="12" t="s">
        <v>28</v>
      </c>
      <c r="C31" s="13">
        <v>305000</v>
      </c>
      <c r="D31" s="10">
        <f>SUM(C31*F31/100)</f>
        <v>152500</v>
      </c>
      <c r="E31" s="42">
        <f t="shared" si="1"/>
        <v>152500</v>
      </c>
      <c r="F31" s="11">
        <v>50</v>
      </c>
      <c r="G31" s="11">
        <v>50</v>
      </c>
    </row>
    <row r="32" spans="1:7" ht="12.75">
      <c r="A32" s="12">
        <v>5215</v>
      </c>
      <c r="B32" s="12" t="s">
        <v>29</v>
      </c>
      <c r="C32" s="13">
        <v>88000</v>
      </c>
      <c r="D32" s="10">
        <f>SUM(C32*F32/100)</f>
        <v>92400</v>
      </c>
      <c r="E32" s="42">
        <f t="shared" si="1"/>
        <v>92400</v>
      </c>
      <c r="F32" s="11">
        <v>105</v>
      </c>
      <c r="G32" s="11">
        <v>105</v>
      </c>
    </row>
    <row r="33" spans="1:7" ht="12.75">
      <c r="A33" s="12">
        <v>5218</v>
      </c>
      <c r="B33" s="12" t="s">
        <v>30</v>
      </c>
      <c r="C33" s="13">
        <v>55000</v>
      </c>
      <c r="D33" s="10">
        <f>SUM(C33*F33/100)</f>
        <v>60500</v>
      </c>
      <c r="E33" s="42">
        <f t="shared" si="1"/>
        <v>60500</v>
      </c>
      <c r="F33" s="11">
        <v>110</v>
      </c>
      <c r="G33" s="11">
        <v>110</v>
      </c>
    </row>
    <row r="34" spans="1:7" ht="12.75">
      <c r="A34" s="12">
        <v>5219</v>
      </c>
      <c r="B34" s="12" t="s">
        <v>31</v>
      </c>
      <c r="C34" s="13">
        <v>100000</v>
      </c>
      <c r="D34" s="10">
        <v>100000</v>
      </c>
      <c r="E34" s="42">
        <v>100000</v>
      </c>
      <c r="F34" s="11">
        <v>0</v>
      </c>
      <c r="G34" s="11">
        <v>0</v>
      </c>
    </row>
    <row r="35" spans="1:7" ht="12.75">
      <c r="A35" s="12">
        <v>5221</v>
      </c>
      <c r="B35" s="12" t="s">
        <v>32</v>
      </c>
      <c r="C35" s="13">
        <v>138000</v>
      </c>
      <c r="D35" s="10">
        <f>SUM(C35*F35/100)</f>
        <v>151800</v>
      </c>
      <c r="E35" s="42">
        <f t="shared" si="1"/>
        <v>158700</v>
      </c>
      <c r="F35" s="11">
        <v>110</v>
      </c>
      <c r="G35" s="11">
        <v>115</v>
      </c>
    </row>
    <row r="36" spans="1:7" ht="12.75">
      <c r="A36" s="12">
        <v>5222</v>
      </c>
      <c r="B36" s="12" t="s">
        <v>33</v>
      </c>
      <c r="C36" s="13">
        <v>40000</v>
      </c>
      <c r="D36" s="10">
        <v>40000</v>
      </c>
      <c r="E36" s="42">
        <v>40000</v>
      </c>
      <c r="F36" s="11">
        <v>0</v>
      </c>
      <c r="G36" s="11">
        <v>0</v>
      </c>
    </row>
    <row r="37" spans="1:7" ht="12.75">
      <c r="A37" s="12">
        <v>5223</v>
      </c>
      <c r="B37" s="12" t="s">
        <v>34</v>
      </c>
      <c r="C37" s="13">
        <v>300000</v>
      </c>
      <c r="D37" s="10">
        <v>300000</v>
      </c>
      <c r="E37" s="42">
        <f t="shared" si="1"/>
        <v>360000</v>
      </c>
      <c r="F37" s="11">
        <v>0</v>
      </c>
      <c r="G37" s="11">
        <v>120</v>
      </c>
    </row>
    <row r="38" spans="1:7" ht="12.75">
      <c r="A38" s="12">
        <v>5224</v>
      </c>
      <c r="B38" s="12" t="s">
        <v>35</v>
      </c>
      <c r="C38" s="13">
        <v>60000</v>
      </c>
      <c r="D38" s="10">
        <f>SUM(C38*F38/100)</f>
        <v>66000</v>
      </c>
      <c r="E38" s="42">
        <v>60000</v>
      </c>
      <c r="F38" s="11">
        <v>110</v>
      </c>
      <c r="G38" s="11">
        <v>0</v>
      </c>
    </row>
    <row r="39" spans="1:7" ht="12.75">
      <c r="A39" s="12">
        <v>5227</v>
      </c>
      <c r="B39" s="12" t="s">
        <v>36</v>
      </c>
      <c r="C39" s="13">
        <v>3215000</v>
      </c>
      <c r="D39" s="10">
        <f>SUM(C39*F39/100)</f>
        <v>3536500</v>
      </c>
      <c r="E39" s="42">
        <f t="shared" si="1"/>
        <v>5144000</v>
      </c>
      <c r="F39" s="11">
        <v>110</v>
      </c>
      <c r="G39" s="11">
        <v>160</v>
      </c>
    </row>
    <row r="40" spans="1:7" ht="12.75">
      <c r="A40" s="14">
        <v>52</v>
      </c>
      <c r="B40" s="14" t="s">
        <v>37</v>
      </c>
      <c r="C40" s="23">
        <f>SUM(C29:C39)</f>
        <v>4405000</v>
      </c>
      <c r="D40" s="23">
        <f>SUM(D29:D39)</f>
        <v>4603700</v>
      </c>
      <c r="E40" s="23">
        <f>SUM(E29:E39)</f>
        <v>6272100</v>
      </c>
      <c r="F40" s="45">
        <f>D40/C40*100</f>
        <v>104.51078320090805</v>
      </c>
      <c r="G40" s="45">
        <f>E40/C40*100</f>
        <v>142.38592508513054</v>
      </c>
    </row>
    <row r="41" spans="1:7" ht="12.75">
      <c r="A41" s="12">
        <v>5311</v>
      </c>
      <c r="B41" s="12" t="s">
        <v>38</v>
      </c>
      <c r="C41" s="13">
        <v>10000</v>
      </c>
      <c r="D41" s="10">
        <f>SUM(C41*F41/100)</f>
        <v>11000</v>
      </c>
      <c r="E41" s="42">
        <f t="shared" si="1"/>
        <v>11000</v>
      </c>
      <c r="F41" s="11">
        <v>110</v>
      </c>
      <c r="G41" s="11">
        <v>110</v>
      </c>
    </row>
    <row r="42" spans="1:7" ht="12.75">
      <c r="A42" s="12">
        <v>5314</v>
      </c>
      <c r="B42" s="12" t="s">
        <v>39</v>
      </c>
      <c r="C42" s="13">
        <v>315000</v>
      </c>
      <c r="D42" s="10">
        <f>SUM(C42*F42/100)</f>
        <v>330750</v>
      </c>
      <c r="E42" s="42">
        <f t="shared" si="1"/>
        <v>630000</v>
      </c>
      <c r="F42" s="11">
        <v>105</v>
      </c>
      <c r="G42" s="11">
        <v>200</v>
      </c>
    </row>
    <row r="43" spans="1:7" ht="12.75">
      <c r="A43" s="14">
        <v>53</v>
      </c>
      <c r="B43" s="14" t="s">
        <v>40</v>
      </c>
      <c r="C43" s="15">
        <f>SUM(C41:C42)</f>
        <v>325000</v>
      </c>
      <c r="D43" s="15">
        <f>SUM(D41:D42)</f>
        <v>341750</v>
      </c>
      <c r="E43" s="15">
        <f>SUM(E41:E42)</f>
        <v>641000</v>
      </c>
      <c r="F43" s="45">
        <f>D43/C43*100</f>
        <v>105.15384615384616</v>
      </c>
      <c r="G43" s="45">
        <f>E43/C43*100</f>
        <v>197.23076923076923</v>
      </c>
    </row>
    <row r="44" spans="1:7" ht="12.75">
      <c r="A44" s="14">
        <v>5411</v>
      </c>
      <c r="B44" s="14" t="s">
        <v>41</v>
      </c>
      <c r="C44" s="15">
        <v>3320000</v>
      </c>
      <c r="D44" s="51">
        <f>SUM(C44*G44/100)</f>
        <v>3984000</v>
      </c>
      <c r="E44" s="51">
        <f>SUM(C44*G44/100)</f>
        <v>3984000</v>
      </c>
      <c r="F44" s="53">
        <f>D44/C44*100</f>
        <v>120</v>
      </c>
      <c r="G44" s="53">
        <v>120</v>
      </c>
    </row>
    <row r="45" spans="1:7" ht="12.75">
      <c r="A45" s="12">
        <v>5511</v>
      </c>
      <c r="B45" s="12" t="s">
        <v>42</v>
      </c>
      <c r="C45" s="13">
        <v>162000</v>
      </c>
      <c r="D45" s="10">
        <v>162000</v>
      </c>
      <c r="E45" s="42">
        <v>162000</v>
      </c>
      <c r="F45" s="11">
        <v>0</v>
      </c>
      <c r="G45" s="11">
        <v>0</v>
      </c>
    </row>
    <row r="46" spans="1:7" ht="12.75">
      <c r="A46" s="12">
        <v>5518</v>
      </c>
      <c r="B46" s="12" t="s">
        <v>43</v>
      </c>
      <c r="C46" s="13">
        <v>5000</v>
      </c>
      <c r="D46" s="10">
        <v>5000</v>
      </c>
      <c r="E46" s="42">
        <v>5000</v>
      </c>
      <c r="F46" s="11">
        <v>0</v>
      </c>
      <c r="G46" s="11">
        <v>0</v>
      </c>
    </row>
    <row r="47" spans="1:7" ht="12.75">
      <c r="A47" s="12">
        <v>5523</v>
      </c>
      <c r="B47" s="12" t="s">
        <v>44</v>
      </c>
      <c r="C47" s="13">
        <v>60000</v>
      </c>
      <c r="D47" s="10">
        <f>SUM(C47*F47/100)</f>
        <v>66000</v>
      </c>
      <c r="E47" s="42">
        <f t="shared" si="1"/>
        <v>78000</v>
      </c>
      <c r="F47" s="11">
        <v>110</v>
      </c>
      <c r="G47" s="11">
        <v>130</v>
      </c>
    </row>
    <row r="48" spans="1:7" ht="12.75">
      <c r="A48" s="14">
        <v>55</v>
      </c>
      <c r="B48" s="14" t="s">
        <v>45</v>
      </c>
      <c r="C48" s="15">
        <f>SUM(C45:C47)</f>
        <v>227000</v>
      </c>
      <c r="D48" s="15">
        <f>SUM(D45:D47)</f>
        <v>233000</v>
      </c>
      <c r="E48" s="15">
        <f>SUM(E45:E47)</f>
        <v>245000</v>
      </c>
      <c r="F48" s="45">
        <f>D48/C48*100</f>
        <v>102.6431718061674</v>
      </c>
      <c r="G48" s="45">
        <f>E48/C48*100</f>
        <v>107.92951541850219</v>
      </c>
    </row>
    <row r="49" spans="1:7" ht="12.75">
      <c r="A49" s="14">
        <v>56</v>
      </c>
      <c r="B49" s="14" t="s">
        <v>46</v>
      </c>
      <c r="C49" s="23">
        <v>1200000</v>
      </c>
      <c r="D49" s="51">
        <f>SUM(C49*F49/100)</f>
        <v>1500000</v>
      </c>
      <c r="E49" s="52">
        <f>SUM(C49*G49/100)</f>
        <v>1704000</v>
      </c>
      <c r="F49" s="45">
        <v>125</v>
      </c>
      <c r="G49" s="45">
        <v>142</v>
      </c>
    </row>
    <row r="50" spans="1:7" ht="12.75">
      <c r="A50" s="14">
        <v>57</v>
      </c>
      <c r="B50" s="14" t="s">
        <v>47</v>
      </c>
      <c r="C50" s="15">
        <v>1085000</v>
      </c>
      <c r="D50" s="51">
        <f>SUM(C50*F50/100)</f>
        <v>1193500</v>
      </c>
      <c r="E50" s="52">
        <f t="shared" si="1"/>
        <v>1193500</v>
      </c>
      <c r="F50" s="49">
        <v>110</v>
      </c>
      <c r="G50" s="49">
        <v>110</v>
      </c>
    </row>
    <row r="51" spans="1:7" ht="13.5" thickBot="1">
      <c r="A51" s="14">
        <v>86</v>
      </c>
      <c r="B51" s="24" t="s">
        <v>48</v>
      </c>
      <c r="C51" s="25">
        <v>213000</v>
      </c>
      <c r="D51" s="51">
        <f>SUM(C51*F51/100)</f>
        <v>181050</v>
      </c>
      <c r="E51" s="52">
        <f t="shared" si="1"/>
        <v>170400</v>
      </c>
      <c r="F51" s="50">
        <v>85</v>
      </c>
      <c r="G51" s="50">
        <v>80</v>
      </c>
    </row>
    <row r="52" spans="1:7" ht="13.5" thickTop="1">
      <c r="A52" s="9"/>
      <c r="B52" s="26" t="s">
        <v>49</v>
      </c>
      <c r="C52" s="27">
        <f>SUM(C28+C40+C43+C44+C48+C49+C50+C51)</f>
        <v>20394000</v>
      </c>
      <c r="D52" s="27">
        <f>SUM(D28+D40+D43+D44+D48+D49+D50+D51)</f>
        <v>23083900</v>
      </c>
      <c r="E52" s="27">
        <f>SUM(E28+E40+E43+E44+E48+E49+E50+E51)</f>
        <v>24237000</v>
      </c>
      <c r="F52" s="45">
        <f>D52/C52*100</f>
        <v>113.18966362655682</v>
      </c>
      <c r="G52" s="45">
        <f>E52/C52*100</f>
        <v>118.84377758164166</v>
      </c>
    </row>
    <row r="53" spans="1:7" ht="13.5" thickBot="1">
      <c r="A53" s="12"/>
      <c r="B53" s="5" t="s">
        <v>50</v>
      </c>
      <c r="C53" s="16">
        <v>2800000</v>
      </c>
      <c r="D53" s="10">
        <f>SUM(C53*F53/100)</f>
        <v>1008000</v>
      </c>
      <c r="E53" s="42">
        <f t="shared" si="1"/>
        <v>1008000</v>
      </c>
      <c r="F53" s="32">
        <v>36</v>
      </c>
      <c r="G53" s="32">
        <v>36</v>
      </c>
    </row>
    <row r="54" spans="1:7" ht="14.25" thickBot="1" thickTop="1">
      <c r="A54" s="28"/>
      <c r="B54" s="18" t="s">
        <v>51</v>
      </c>
      <c r="C54" s="19">
        <f>SUM(C52+C53)</f>
        <v>23194000</v>
      </c>
      <c r="D54" s="19">
        <f>SUM(D52+D53)</f>
        <v>24091900</v>
      </c>
      <c r="E54" s="19">
        <f>SUM(E52+E53)</f>
        <v>25245000</v>
      </c>
      <c r="F54" s="46">
        <f>D54/C54*100</f>
        <v>103.8712598085712</v>
      </c>
      <c r="G54" s="47">
        <f>E54/C54*100</f>
        <v>108.84280417349315</v>
      </c>
    </row>
    <row r="55" spans="1:7" ht="14.25" thickBot="1" thickTop="1">
      <c r="A55" s="12"/>
      <c r="B55" s="30"/>
      <c r="C55" s="31"/>
      <c r="D55" s="31"/>
      <c r="E55" s="31"/>
      <c r="F55" s="32"/>
      <c r="G55" s="32"/>
    </row>
    <row r="56" spans="1:7" ht="14.25" thickBot="1" thickTop="1">
      <c r="A56" s="28"/>
      <c r="B56" s="18" t="s">
        <v>52</v>
      </c>
      <c r="C56" s="19">
        <f>SUM(C15-C54)</f>
        <v>-6401000</v>
      </c>
      <c r="D56" s="19">
        <f>SUM(D15-D54)</f>
        <v>-5713900</v>
      </c>
      <c r="E56" s="19">
        <f>SUM(E15-E54)</f>
        <v>-2398400</v>
      </c>
      <c r="F56" s="46">
        <f>D56/C56*100</f>
        <v>89.26573972816747</v>
      </c>
      <c r="G56" s="47">
        <f>E56/C56*100</f>
        <v>37.46914544602406</v>
      </c>
    </row>
    <row r="57" spans="4:6" ht="13.5" thickTop="1">
      <c r="D57" s="33"/>
      <c r="F57" s="4"/>
    </row>
    <row r="58" spans="4:6" ht="12.75">
      <c r="D58" s="33"/>
      <c r="F58" s="4"/>
    </row>
    <row r="59" ht="12.75">
      <c r="D59" s="33"/>
    </row>
    <row r="60" ht="12.75">
      <c r="D60" s="34"/>
    </row>
  </sheetData>
  <mergeCells count="3">
    <mergeCell ref="D6:E6"/>
    <mergeCell ref="F6:G6"/>
    <mergeCell ref="A4:G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D57"/>
  <sheetViews>
    <sheetView workbookViewId="0" topLeftCell="A1">
      <selection activeCell="A4" sqref="A4"/>
    </sheetView>
  </sheetViews>
  <sheetFormatPr defaultColWidth="9.140625" defaultRowHeight="12.75"/>
  <cols>
    <col min="1" max="1" width="25.7109375" style="0" customWidth="1"/>
    <col min="2" max="3" width="12.421875" style="0" customWidth="1"/>
    <col min="4" max="4" width="12.00390625" style="0" customWidth="1"/>
  </cols>
  <sheetData>
    <row r="6" spans="3:4" ht="12.75">
      <c r="C6" s="57"/>
      <c r="D6" s="57"/>
    </row>
    <row r="8" spans="2:3" ht="12.75">
      <c r="B8" s="1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ht="12.75">
      <c r="B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ht="12.75">
      <c r="B47" s="1"/>
    </row>
    <row r="48" ht="12.75"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7" spans="2:3" ht="12.75">
      <c r="B57" s="1"/>
      <c r="C57" s="1"/>
    </row>
  </sheetData>
  <mergeCells count="1">
    <mergeCell ref="C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Lohárt Gáborné</dc:creator>
  <cp:keywords/>
  <dc:description/>
  <cp:lastModifiedBy>Tiszavasvári Város Önkormányzata</cp:lastModifiedBy>
  <cp:lastPrinted>2008-11-21T07:11:15Z</cp:lastPrinted>
  <dcterms:created xsi:type="dcterms:W3CDTF">2008-11-19T07:55:48Z</dcterms:created>
  <dcterms:modified xsi:type="dcterms:W3CDTF">2008-11-21T07:11:39Z</dcterms:modified>
  <cp:category/>
  <cp:version/>
  <cp:contentType/>
  <cp:contentStatus/>
</cp:coreProperties>
</file>